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80" windowHeight="11820"/>
  </bookViews>
  <sheets>
    <sheet name="Báo giờ kỳ 1" sheetId="1" r:id="rId1"/>
  </sheets>
  <definedNames>
    <definedName name="_xlnm._FilterDatabase" localSheetId="0" hidden="1">'Báo giờ kỳ 1'!$A$11:$BA$546</definedName>
    <definedName name="_xlnm.Print_Area" localSheetId="0">'Báo giờ kỳ 1'!$A$1:$O$559</definedName>
    <definedName name="_xlnm.Print_Titles" localSheetId="0">'Báo giờ kỳ 1'!$10:$11</definedName>
  </definedNames>
  <calcPr calcId="144525"/>
</workbook>
</file>

<file path=xl/calcChain.xml><?xml version="1.0" encoding="utf-8"?>
<calcChain xmlns="http://schemas.openxmlformats.org/spreadsheetml/2006/main">
  <c r="S546" i="1" l="1"/>
  <c r="AC546" i="1" s="1"/>
  <c r="Q546" i="1"/>
  <c r="AE546" i="1" s="1"/>
  <c r="T546" i="1" s="1"/>
  <c r="P546" i="1"/>
  <c r="N546" i="1"/>
  <c r="R546" i="1" s="1"/>
  <c r="X546" i="1" s="1"/>
  <c r="S545" i="1"/>
  <c r="AC545" i="1" s="1"/>
  <c r="Q545" i="1"/>
  <c r="Z545" i="1" s="1"/>
  <c r="P545" i="1"/>
  <c r="N545" i="1"/>
  <c r="R545" i="1" s="1"/>
  <c r="X545" i="1" s="1"/>
  <c r="S544" i="1"/>
  <c r="AC544" i="1" s="1"/>
  <c r="Q544" i="1"/>
  <c r="AE544" i="1" s="1"/>
  <c r="T544" i="1" s="1"/>
  <c r="P544" i="1"/>
  <c r="N544" i="1"/>
  <c r="R544" i="1" s="1"/>
  <c r="X544" i="1" s="1"/>
  <c r="S543" i="1"/>
  <c r="AC543" i="1" s="1"/>
  <c r="Q543" i="1"/>
  <c r="Z543" i="1" s="1"/>
  <c r="P543" i="1"/>
  <c r="N543" i="1"/>
  <c r="R543" i="1" s="1"/>
  <c r="X543" i="1" s="1"/>
  <c r="S542" i="1"/>
  <c r="AC542" i="1" s="1"/>
  <c r="Q542" i="1"/>
  <c r="AE542" i="1" s="1"/>
  <c r="T542" i="1" s="1"/>
  <c r="P542" i="1"/>
  <c r="N542" i="1"/>
  <c r="R542" i="1" s="1"/>
  <c r="X542" i="1" s="1"/>
  <c r="S541" i="1"/>
  <c r="AC541" i="1" s="1"/>
  <c r="Q541" i="1"/>
  <c r="Z541" i="1" s="1"/>
  <c r="P541" i="1"/>
  <c r="N541" i="1"/>
  <c r="R541" i="1" s="1"/>
  <c r="X541" i="1" s="1"/>
  <c r="S540" i="1"/>
  <c r="AC540" i="1" s="1"/>
  <c r="Q540" i="1"/>
  <c r="AE540" i="1" s="1"/>
  <c r="T540" i="1" s="1"/>
  <c r="P540" i="1"/>
  <c r="N540" i="1"/>
  <c r="R540" i="1" s="1"/>
  <c r="X540" i="1" s="1"/>
  <c r="S539" i="1"/>
  <c r="AC539" i="1" s="1"/>
  <c r="Q539" i="1"/>
  <c r="Z539" i="1" s="1"/>
  <c r="P539" i="1"/>
  <c r="N539" i="1"/>
  <c r="R539" i="1" s="1"/>
  <c r="X539" i="1" s="1"/>
  <c r="S538" i="1"/>
  <c r="AC538" i="1" s="1"/>
  <c r="Q538" i="1"/>
  <c r="AE538" i="1" s="1"/>
  <c r="T538" i="1" s="1"/>
  <c r="P538" i="1"/>
  <c r="N538" i="1"/>
  <c r="R538" i="1" s="1"/>
  <c r="X538" i="1" s="1"/>
  <c r="S537" i="1"/>
  <c r="AC537" i="1" s="1"/>
  <c r="Q537" i="1"/>
  <c r="Z537" i="1" s="1"/>
  <c r="P537" i="1"/>
  <c r="N537" i="1"/>
  <c r="R537" i="1" s="1"/>
  <c r="X537" i="1" s="1"/>
  <c r="S536" i="1"/>
  <c r="AC536" i="1" s="1"/>
  <c r="Q536" i="1"/>
  <c r="AE536" i="1" s="1"/>
  <c r="T536" i="1" s="1"/>
  <c r="P536" i="1"/>
  <c r="N536" i="1"/>
  <c r="R536" i="1" s="1"/>
  <c r="X536" i="1" s="1"/>
  <c r="S535" i="1"/>
  <c r="AC535" i="1" s="1"/>
  <c r="Q535" i="1"/>
  <c r="Z535" i="1" s="1"/>
  <c r="P535" i="1"/>
  <c r="N535" i="1"/>
  <c r="R535" i="1" s="1"/>
  <c r="X535" i="1" s="1"/>
  <c r="S534" i="1"/>
  <c r="AC534" i="1" s="1"/>
  <c r="Q534" i="1"/>
  <c r="AE534" i="1" s="1"/>
  <c r="T534" i="1" s="1"/>
  <c r="P534" i="1"/>
  <c r="N534" i="1"/>
  <c r="R534" i="1" s="1"/>
  <c r="X534" i="1" s="1"/>
  <c r="S533" i="1"/>
  <c r="AC533" i="1" s="1"/>
  <c r="Q533" i="1"/>
  <c r="Z533" i="1" s="1"/>
  <c r="P533" i="1"/>
  <c r="N533" i="1"/>
  <c r="R533" i="1" s="1"/>
  <c r="X533" i="1" s="1"/>
  <c r="S532" i="1"/>
  <c r="AC532" i="1" s="1"/>
  <c r="Q532" i="1"/>
  <c r="AE532" i="1" s="1"/>
  <c r="T532" i="1" s="1"/>
  <c r="P532" i="1"/>
  <c r="N532" i="1"/>
  <c r="R532" i="1" s="1"/>
  <c r="X532" i="1" s="1"/>
  <c r="Z531" i="1"/>
  <c r="V531" i="1"/>
  <c r="S531" i="1"/>
  <c r="AC531" i="1" s="1"/>
  <c r="R531" i="1"/>
  <c r="X531" i="1" s="1"/>
  <c r="Q531" i="1"/>
  <c r="P531" i="1"/>
  <c r="N531" i="1"/>
  <c r="AC530" i="1"/>
  <c r="Y530" i="1" s="1"/>
  <c r="Z530" i="1"/>
  <c r="V530" i="1"/>
  <c r="T530" i="1"/>
  <c r="S530" i="1"/>
  <c r="R530" i="1"/>
  <c r="X530" i="1" s="1"/>
  <c r="Q530" i="1"/>
  <c r="AA530" i="1" s="1"/>
  <c r="P530" i="1"/>
  <c r="T529" i="1"/>
  <c r="S529" i="1"/>
  <c r="AC529" i="1" s="1"/>
  <c r="Y529" i="1" s="1"/>
  <c r="R529" i="1"/>
  <c r="X529" i="1" s="1"/>
  <c r="Q529" i="1"/>
  <c r="P529" i="1"/>
  <c r="AC528" i="1"/>
  <c r="Y528" i="1" s="1"/>
  <c r="Z528" i="1"/>
  <c r="V528" i="1"/>
  <c r="T528" i="1"/>
  <c r="S528" i="1"/>
  <c r="R528" i="1"/>
  <c r="X528" i="1" s="1"/>
  <c r="Q528" i="1"/>
  <c r="AA528" i="1" s="1"/>
  <c r="P528" i="1"/>
  <c r="T527" i="1"/>
  <c r="S527" i="1"/>
  <c r="AC527" i="1" s="1"/>
  <c r="Y527" i="1" s="1"/>
  <c r="R527" i="1"/>
  <c r="X527" i="1" s="1"/>
  <c r="Q527" i="1"/>
  <c r="P527" i="1"/>
  <c r="AC526" i="1"/>
  <c r="Y526" i="1" s="1"/>
  <c r="Z526" i="1"/>
  <c r="V526" i="1"/>
  <c r="T526" i="1"/>
  <c r="S526" i="1"/>
  <c r="R526" i="1"/>
  <c r="X526" i="1" s="1"/>
  <c r="Q526" i="1"/>
  <c r="AA526" i="1" s="1"/>
  <c r="P526" i="1"/>
  <c r="AC525" i="1"/>
  <c r="Z525" i="1"/>
  <c r="V525" i="1"/>
  <c r="S525" i="1"/>
  <c r="R525" i="1"/>
  <c r="X525" i="1" s="1"/>
  <c r="Q525" i="1"/>
  <c r="AE525" i="1" s="1"/>
  <c r="T525" i="1" s="1"/>
  <c r="P525" i="1"/>
  <c r="N525" i="1"/>
  <c r="W524" i="1"/>
  <c r="S524" i="1"/>
  <c r="AC524" i="1" s="1"/>
  <c r="Q524" i="1"/>
  <c r="P524" i="1"/>
  <c r="N524" i="1"/>
  <c r="R524" i="1" s="1"/>
  <c r="X524" i="1" s="1"/>
  <c r="AC523" i="1"/>
  <c r="Z523" i="1"/>
  <c r="V523" i="1"/>
  <c r="S523" i="1"/>
  <c r="R523" i="1"/>
  <c r="X523" i="1" s="1"/>
  <c r="Q523" i="1"/>
  <c r="P523" i="1"/>
  <c r="N523" i="1"/>
  <c r="S522" i="1"/>
  <c r="AC522" i="1" s="1"/>
  <c r="Q522" i="1"/>
  <c r="P522" i="1"/>
  <c r="N522" i="1"/>
  <c r="R522" i="1" s="1"/>
  <c r="X522" i="1" s="1"/>
  <c r="AC521" i="1"/>
  <c r="Z521" i="1"/>
  <c r="V521" i="1"/>
  <c r="S521" i="1"/>
  <c r="R521" i="1"/>
  <c r="X521" i="1" s="1"/>
  <c r="Q521" i="1"/>
  <c r="AE521" i="1" s="1"/>
  <c r="T521" i="1" s="1"/>
  <c r="P521" i="1"/>
  <c r="N521" i="1"/>
  <c r="S520" i="1"/>
  <c r="AC520" i="1" s="1"/>
  <c r="Q520" i="1"/>
  <c r="P520" i="1"/>
  <c r="N520" i="1"/>
  <c r="R520" i="1" s="1"/>
  <c r="X520" i="1" s="1"/>
  <c r="AC519" i="1"/>
  <c r="Z519" i="1"/>
  <c r="V519" i="1"/>
  <c r="S519" i="1"/>
  <c r="R519" i="1"/>
  <c r="X519" i="1" s="1"/>
  <c r="Q519" i="1"/>
  <c r="P519" i="1"/>
  <c r="N519" i="1"/>
  <c r="S518" i="1"/>
  <c r="AC518" i="1" s="1"/>
  <c r="Q518" i="1"/>
  <c r="P518" i="1"/>
  <c r="N518" i="1"/>
  <c r="R518" i="1" s="1"/>
  <c r="X518" i="1" s="1"/>
  <c r="Z517" i="1"/>
  <c r="V517" i="1"/>
  <c r="S517" i="1"/>
  <c r="AC517" i="1" s="1"/>
  <c r="R517" i="1"/>
  <c r="X517" i="1" s="1"/>
  <c r="Q517" i="1"/>
  <c r="P517" i="1"/>
  <c r="N517" i="1"/>
  <c r="S516" i="1"/>
  <c r="AC516" i="1" s="1"/>
  <c r="Q516" i="1"/>
  <c r="P516" i="1"/>
  <c r="N516" i="1"/>
  <c r="R516" i="1" s="1"/>
  <c r="X516" i="1" s="1"/>
  <c r="AC515" i="1"/>
  <c r="Z515" i="1"/>
  <c r="V515" i="1"/>
  <c r="S515" i="1"/>
  <c r="R515" i="1"/>
  <c r="X515" i="1" s="1"/>
  <c r="Q515" i="1"/>
  <c r="AE515" i="1" s="1"/>
  <c r="T515" i="1" s="1"/>
  <c r="P515" i="1"/>
  <c r="N515" i="1"/>
  <c r="S514" i="1"/>
  <c r="AC514" i="1" s="1"/>
  <c r="Q514" i="1"/>
  <c r="P514" i="1"/>
  <c r="N514" i="1"/>
  <c r="R514" i="1" s="1"/>
  <c r="X514" i="1" s="1"/>
  <c r="AC513" i="1"/>
  <c r="Z513" i="1"/>
  <c r="V513" i="1"/>
  <c r="S513" i="1"/>
  <c r="R513" i="1"/>
  <c r="X513" i="1" s="1"/>
  <c r="Q513" i="1"/>
  <c r="P513" i="1"/>
  <c r="N513" i="1"/>
  <c r="S512" i="1"/>
  <c r="AC512" i="1" s="1"/>
  <c r="Q512" i="1"/>
  <c r="P512" i="1"/>
  <c r="N512" i="1"/>
  <c r="R512" i="1" s="1"/>
  <c r="X512" i="1" s="1"/>
  <c r="AC511" i="1"/>
  <c r="Z511" i="1"/>
  <c r="V511" i="1"/>
  <c r="S511" i="1"/>
  <c r="R511" i="1"/>
  <c r="X511" i="1" s="1"/>
  <c r="Q511" i="1"/>
  <c r="AE511" i="1" s="1"/>
  <c r="T511" i="1" s="1"/>
  <c r="P511" i="1"/>
  <c r="N511" i="1"/>
  <c r="S510" i="1"/>
  <c r="AC510" i="1" s="1"/>
  <c r="Q510" i="1"/>
  <c r="P510" i="1"/>
  <c r="N510" i="1"/>
  <c r="R510" i="1" s="1"/>
  <c r="X510" i="1" s="1"/>
  <c r="AC509" i="1"/>
  <c r="Z509" i="1"/>
  <c r="V509" i="1"/>
  <c r="S509" i="1"/>
  <c r="R509" i="1"/>
  <c r="X509" i="1" s="1"/>
  <c r="Q509" i="1"/>
  <c r="P509" i="1"/>
  <c r="N509" i="1"/>
  <c r="S508" i="1"/>
  <c r="AC508" i="1" s="1"/>
  <c r="Q508" i="1"/>
  <c r="P508" i="1"/>
  <c r="N508" i="1"/>
  <c r="R508" i="1" s="1"/>
  <c r="X508" i="1" s="1"/>
  <c r="AC507" i="1"/>
  <c r="Z507" i="1"/>
  <c r="V507" i="1"/>
  <c r="S507" i="1"/>
  <c r="R507" i="1"/>
  <c r="X507" i="1" s="1"/>
  <c r="Q507" i="1"/>
  <c r="AE507" i="1" s="1"/>
  <c r="T507" i="1" s="1"/>
  <c r="P507" i="1"/>
  <c r="N507" i="1"/>
  <c r="S506" i="1"/>
  <c r="AC506" i="1" s="1"/>
  <c r="Q506" i="1"/>
  <c r="P506" i="1"/>
  <c r="N506" i="1"/>
  <c r="R506" i="1" s="1"/>
  <c r="X506" i="1" s="1"/>
  <c r="AC505" i="1"/>
  <c r="Z505" i="1"/>
  <c r="V505" i="1"/>
  <c r="S505" i="1"/>
  <c r="R505" i="1"/>
  <c r="X505" i="1" s="1"/>
  <c r="Q505" i="1"/>
  <c r="P505" i="1"/>
  <c r="N505" i="1"/>
  <c r="S504" i="1"/>
  <c r="AC504" i="1" s="1"/>
  <c r="Q504" i="1"/>
  <c r="P504" i="1"/>
  <c r="N504" i="1"/>
  <c r="R504" i="1" s="1"/>
  <c r="X504" i="1" s="1"/>
  <c r="AC503" i="1"/>
  <c r="Z503" i="1"/>
  <c r="V503" i="1"/>
  <c r="S503" i="1"/>
  <c r="R503" i="1"/>
  <c r="X503" i="1" s="1"/>
  <c r="Q503" i="1"/>
  <c r="AE503" i="1" s="1"/>
  <c r="T503" i="1" s="1"/>
  <c r="P503" i="1"/>
  <c r="N503" i="1"/>
  <c r="S502" i="1"/>
  <c r="AC502" i="1" s="1"/>
  <c r="Q502" i="1"/>
  <c r="P502" i="1"/>
  <c r="N502" i="1"/>
  <c r="R502" i="1" s="1"/>
  <c r="X502" i="1" s="1"/>
  <c r="AC501" i="1"/>
  <c r="Z501" i="1"/>
  <c r="V501" i="1"/>
  <c r="S501" i="1"/>
  <c r="R501" i="1"/>
  <c r="X501" i="1" s="1"/>
  <c r="Q501" i="1"/>
  <c r="P501" i="1"/>
  <c r="N501" i="1"/>
  <c r="S500" i="1"/>
  <c r="AC500" i="1" s="1"/>
  <c r="Q500" i="1"/>
  <c r="P500" i="1"/>
  <c r="N500" i="1"/>
  <c r="R500" i="1" s="1"/>
  <c r="X500" i="1" s="1"/>
  <c r="AC499" i="1"/>
  <c r="Z499" i="1"/>
  <c r="V499" i="1"/>
  <c r="S499" i="1"/>
  <c r="Q499" i="1"/>
  <c r="AE499" i="1" s="1"/>
  <c r="T499" i="1" s="1"/>
  <c r="N499" i="1"/>
  <c r="R499" i="1" s="1"/>
  <c r="X499" i="1" s="1"/>
  <c r="AC498" i="1"/>
  <c r="Z498" i="1"/>
  <c r="V498" i="1"/>
  <c r="S498" i="1"/>
  <c r="R498" i="1"/>
  <c r="X498" i="1" s="1"/>
  <c r="Q498" i="1"/>
  <c r="P498" i="1"/>
  <c r="N498" i="1"/>
  <c r="S497" i="1"/>
  <c r="AC497" i="1" s="1"/>
  <c r="Q497" i="1"/>
  <c r="P497" i="1"/>
  <c r="N497" i="1"/>
  <c r="R497" i="1" s="1"/>
  <c r="X497" i="1" s="1"/>
  <c r="AC496" i="1"/>
  <c r="Z496" i="1"/>
  <c r="V496" i="1"/>
  <c r="S496" i="1"/>
  <c r="R496" i="1"/>
  <c r="X496" i="1" s="1"/>
  <c r="Q496" i="1"/>
  <c r="AE496" i="1" s="1"/>
  <c r="T496" i="1" s="1"/>
  <c r="P496" i="1"/>
  <c r="N496" i="1"/>
  <c r="S495" i="1"/>
  <c r="AC495" i="1" s="1"/>
  <c r="Q495" i="1"/>
  <c r="P495" i="1"/>
  <c r="N495" i="1"/>
  <c r="R495" i="1" s="1"/>
  <c r="X495" i="1" s="1"/>
  <c r="AC494" i="1"/>
  <c r="Z494" i="1"/>
  <c r="V494" i="1"/>
  <c r="S494" i="1"/>
  <c r="R494" i="1"/>
  <c r="X494" i="1" s="1"/>
  <c r="Q494" i="1"/>
  <c r="P494" i="1"/>
  <c r="N494" i="1"/>
  <c r="S493" i="1"/>
  <c r="AC493" i="1" s="1"/>
  <c r="Q493" i="1"/>
  <c r="P493" i="1"/>
  <c r="N493" i="1"/>
  <c r="R493" i="1" s="1"/>
  <c r="X493" i="1" s="1"/>
  <c r="AC492" i="1"/>
  <c r="Z492" i="1"/>
  <c r="V492" i="1"/>
  <c r="S492" i="1"/>
  <c r="R492" i="1"/>
  <c r="X492" i="1" s="1"/>
  <c r="Q492" i="1"/>
  <c r="AE492" i="1" s="1"/>
  <c r="T492" i="1" s="1"/>
  <c r="P492" i="1"/>
  <c r="N492" i="1"/>
  <c r="S491" i="1"/>
  <c r="AC491" i="1" s="1"/>
  <c r="Q491" i="1"/>
  <c r="P491" i="1"/>
  <c r="N491" i="1"/>
  <c r="R491" i="1" s="1"/>
  <c r="X491" i="1" s="1"/>
  <c r="AC490" i="1"/>
  <c r="Z490" i="1"/>
  <c r="V490" i="1"/>
  <c r="S490" i="1"/>
  <c r="R490" i="1"/>
  <c r="X490" i="1" s="1"/>
  <c r="Q490" i="1"/>
  <c r="AE490" i="1" s="1"/>
  <c r="T490" i="1" s="1"/>
  <c r="P490" i="1"/>
  <c r="N490" i="1"/>
  <c r="S489" i="1"/>
  <c r="AC489" i="1" s="1"/>
  <c r="Q489" i="1"/>
  <c r="Z489" i="1" s="1"/>
  <c r="P489" i="1"/>
  <c r="N489" i="1"/>
  <c r="R489" i="1" s="1"/>
  <c r="X489" i="1" s="1"/>
  <c r="AC488" i="1"/>
  <c r="Z488" i="1"/>
  <c r="V488" i="1"/>
  <c r="S488" i="1"/>
  <c r="R488" i="1"/>
  <c r="X488" i="1" s="1"/>
  <c r="Q488" i="1"/>
  <c r="AE488" i="1" s="1"/>
  <c r="T488" i="1" s="1"/>
  <c r="P488" i="1"/>
  <c r="N488" i="1"/>
  <c r="S487" i="1"/>
  <c r="AC487" i="1" s="1"/>
  <c r="Q487" i="1"/>
  <c r="Z487" i="1" s="1"/>
  <c r="P487" i="1"/>
  <c r="N487" i="1"/>
  <c r="R487" i="1" s="1"/>
  <c r="X487" i="1" s="1"/>
  <c r="AC486" i="1"/>
  <c r="Z486" i="1"/>
  <c r="V486" i="1"/>
  <c r="S486" i="1"/>
  <c r="R486" i="1"/>
  <c r="X486" i="1" s="1"/>
  <c r="Q486" i="1"/>
  <c r="AE486" i="1" s="1"/>
  <c r="T486" i="1" s="1"/>
  <c r="P486" i="1"/>
  <c r="N486" i="1"/>
  <c r="S485" i="1"/>
  <c r="AC485" i="1" s="1"/>
  <c r="Q485" i="1"/>
  <c r="Z485" i="1" s="1"/>
  <c r="P485" i="1"/>
  <c r="N485" i="1"/>
  <c r="R485" i="1" s="1"/>
  <c r="X485" i="1" s="1"/>
  <c r="AC484" i="1"/>
  <c r="Z484" i="1"/>
  <c r="V484" i="1"/>
  <c r="S484" i="1"/>
  <c r="R484" i="1"/>
  <c r="X484" i="1" s="1"/>
  <c r="Q484" i="1"/>
  <c r="AE484" i="1" s="1"/>
  <c r="T484" i="1" s="1"/>
  <c r="P484" i="1"/>
  <c r="N484" i="1"/>
  <c r="S483" i="1"/>
  <c r="AC483" i="1" s="1"/>
  <c r="Q483" i="1"/>
  <c r="Z483" i="1" s="1"/>
  <c r="P483" i="1"/>
  <c r="N483" i="1"/>
  <c r="R483" i="1" s="1"/>
  <c r="X483" i="1" s="1"/>
  <c r="AC482" i="1"/>
  <c r="Z482" i="1"/>
  <c r="V482" i="1"/>
  <c r="S482" i="1"/>
  <c r="R482" i="1"/>
  <c r="X482" i="1" s="1"/>
  <c r="Q482" i="1"/>
  <c r="AE482" i="1" s="1"/>
  <c r="T482" i="1" s="1"/>
  <c r="P482" i="1"/>
  <c r="N482" i="1"/>
  <c r="S481" i="1"/>
  <c r="AC481" i="1" s="1"/>
  <c r="Q481" i="1"/>
  <c r="Z481" i="1" s="1"/>
  <c r="P481" i="1"/>
  <c r="N481" i="1"/>
  <c r="R481" i="1" s="1"/>
  <c r="X481" i="1" s="1"/>
  <c r="AC480" i="1"/>
  <c r="Z480" i="1"/>
  <c r="V480" i="1"/>
  <c r="S480" i="1"/>
  <c r="R480" i="1"/>
  <c r="X480" i="1" s="1"/>
  <c r="Q480" i="1"/>
  <c r="AE480" i="1" s="1"/>
  <c r="T480" i="1" s="1"/>
  <c r="P480" i="1"/>
  <c r="N480" i="1"/>
  <c r="S479" i="1"/>
  <c r="AC479" i="1" s="1"/>
  <c r="Q479" i="1"/>
  <c r="Z479" i="1" s="1"/>
  <c r="P479" i="1"/>
  <c r="N479" i="1"/>
  <c r="R479" i="1" s="1"/>
  <c r="X479" i="1" s="1"/>
  <c r="AC478" i="1"/>
  <c r="Z478" i="1"/>
  <c r="V478" i="1"/>
  <c r="T478" i="1"/>
  <c r="S478" i="1"/>
  <c r="R478" i="1"/>
  <c r="X478" i="1" s="1"/>
  <c r="Q478" i="1"/>
  <c r="AE478" i="1" s="1"/>
  <c r="P478" i="1"/>
  <c r="N478" i="1"/>
  <c r="S477" i="1"/>
  <c r="AC477" i="1" s="1"/>
  <c r="Q477" i="1"/>
  <c r="P477" i="1"/>
  <c r="N477" i="1"/>
  <c r="R477" i="1" s="1"/>
  <c r="X477" i="1" s="1"/>
  <c r="AC476" i="1"/>
  <c r="Z476" i="1"/>
  <c r="V476" i="1"/>
  <c r="S476" i="1"/>
  <c r="R476" i="1"/>
  <c r="X476" i="1" s="1"/>
  <c r="Q476" i="1"/>
  <c r="AE476" i="1" s="1"/>
  <c r="T476" i="1" s="1"/>
  <c r="P476" i="1"/>
  <c r="N476" i="1"/>
  <c r="S475" i="1"/>
  <c r="AC475" i="1" s="1"/>
  <c r="Q475" i="1"/>
  <c r="P475" i="1"/>
  <c r="N475" i="1"/>
  <c r="R475" i="1" s="1"/>
  <c r="X475" i="1" s="1"/>
  <c r="AC474" i="1"/>
  <c r="Z474" i="1"/>
  <c r="V474" i="1"/>
  <c r="S474" i="1"/>
  <c r="R474" i="1"/>
  <c r="X474" i="1" s="1"/>
  <c r="Q474" i="1"/>
  <c r="P474" i="1"/>
  <c r="N474" i="1"/>
  <c r="S473" i="1"/>
  <c r="AC473" i="1" s="1"/>
  <c r="Q473" i="1"/>
  <c r="P473" i="1"/>
  <c r="N473" i="1"/>
  <c r="R473" i="1" s="1"/>
  <c r="X473" i="1" s="1"/>
  <c r="AC472" i="1"/>
  <c r="Z472" i="1"/>
  <c r="V472" i="1"/>
  <c r="S472" i="1"/>
  <c r="R472" i="1"/>
  <c r="X472" i="1" s="1"/>
  <c r="Q472" i="1"/>
  <c r="AE472" i="1" s="1"/>
  <c r="T472" i="1" s="1"/>
  <c r="P472" i="1"/>
  <c r="N472" i="1"/>
  <c r="S471" i="1"/>
  <c r="AC471" i="1" s="1"/>
  <c r="Q471" i="1"/>
  <c r="P471" i="1"/>
  <c r="N471" i="1"/>
  <c r="R471" i="1" s="1"/>
  <c r="X471" i="1" s="1"/>
  <c r="AC470" i="1"/>
  <c r="Z470" i="1"/>
  <c r="V470" i="1"/>
  <c r="S470" i="1"/>
  <c r="R470" i="1"/>
  <c r="X470" i="1" s="1"/>
  <c r="Q470" i="1"/>
  <c r="P470" i="1"/>
  <c r="N470" i="1"/>
  <c r="S469" i="1"/>
  <c r="AC469" i="1" s="1"/>
  <c r="Q469" i="1"/>
  <c r="P469" i="1"/>
  <c r="N469" i="1"/>
  <c r="R469" i="1" s="1"/>
  <c r="X469" i="1" s="1"/>
  <c r="AC468" i="1"/>
  <c r="Z468" i="1"/>
  <c r="V468" i="1"/>
  <c r="S468" i="1"/>
  <c r="R468" i="1"/>
  <c r="X468" i="1" s="1"/>
  <c r="Q468" i="1"/>
  <c r="P468" i="1"/>
  <c r="N468" i="1"/>
  <c r="AC467" i="1"/>
  <c r="Y467" i="1" s="1"/>
  <c r="Z467" i="1"/>
  <c r="V467" i="1"/>
  <c r="T467" i="1"/>
  <c r="S467" i="1"/>
  <c r="R467" i="1"/>
  <c r="X467" i="1" s="1"/>
  <c r="Q467" i="1"/>
  <c r="AA467" i="1" s="1"/>
  <c r="P467" i="1"/>
  <c r="AA466" i="1"/>
  <c r="W466" i="1"/>
  <c r="T466" i="1"/>
  <c r="S466" i="1"/>
  <c r="AC466" i="1" s="1"/>
  <c r="Y466" i="1" s="1"/>
  <c r="R466" i="1"/>
  <c r="X466" i="1" s="1"/>
  <c r="Q466" i="1"/>
  <c r="P466" i="1"/>
  <c r="AC465" i="1"/>
  <c r="Y465" i="1" s="1"/>
  <c r="Z465" i="1"/>
  <c r="V465" i="1"/>
  <c r="T465" i="1"/>
  <c r="S465" i="1"/>
  <c r="R465" i="1"/>
  <c r="X465" i="1" s="1"/>
  <c r="Q465" i="1"/>
  <c r="AA465" i="1" s="1"/>
  <c r="P465" i="1"/>
  <c r="AA464" i="1"/>
  <c r="W464" i="1"/>
  <c r="T464" i="1"/>
  <c r="S464" i="1"/>
  <c r="AC464" i="1" s="1"/>
  <c r="Y464" i="1" s="1"/>
  <c r="R464" i="1"/>
  <c r="X464" i="1" s="1"/>
  <c r="Q464" i="1"/>
  <c r="P464" i="1"/>
  <c r="AC463" i="1"/>
  <c r="Y463" i="1" s="1"/>
  <c r="Z463" i="1"/>
  <c r="V463" i="1"/>
  <c r="T463" i="1"/>
  <c r="S463" i="1"/>
  <c r="R463" i="1"/>
  <c r="X463" i="1" s="1"/>
  <c r="Q463" i="1"/>
  <c r="AA463" i="1" s="1"/>
  <c r="P463" i="1"/>
  <c r="AC462" i="1"/>
  <c r="V462" i="1"/>
  <c r="S462" i="1"/>
  <c r="R462" i="1"/>
  <c r="X462" i="1" s="1"/>
  <c r="Q462" i="1"/>
  <c r="P462" i="1"/>
  <c r="N462" i="1"/>
  <c r="M462" i="1"/>
  <c r="K462" i="1"/>
  <c r="S461" i="1"/>
  <c r="AC461" i="1" s="1"/>
  <c r="Q461" i="1"/>
  <c r="P461" i="1"/>
  <c r="N461" i="1"/>
  <c r="M461" i="1" s="1"/>
  <c r="AC460" i="1"/>
  <c r="V460" i="1"/>
  <c r="S460" i="1"/>
  <c r="R460" i="1"/>
  <c r="X460" i="1" s="1"/>
  <c r="Q460" i="1"/>
  <c r="P460" i="1"/>
  <c r="N460" i="1"/>
  <c r="M460" i="1"/>
  <c r="K460" i="1"/>
  <c r="S459" i="1"/>
  <c r="AC459" i="1" s="1"/>
  <c r="Q459" i="1"/>
  <c r="P459" i="1"/>
  <c r="N459" i="1"/>
  <c r="M459" i="1" s="1"/>
  <c r="AC458" i="1"/>
  <c r="V458" i="1"/>
  <c r="S458" i="1"/>
  <c r="R458" i="1"/>
  <c r="X458" i="1" s="1"/>
  <c r="Q458" i="1"/>
  <c r="P458" i="1"/>
  <c r="N458" i="1"/>
  <c r="M458" i="1"/>
  <c r="K458" i="1"/>
  <c r="S457" i="1"/>
  <c r="AC457" i="1" s="1"/>
  <c r="Q457" i="1"/>
  <c r="P457" i="1"/>
  <c r="N457" i="1"/>
  <c r="M457" i="1" s="1"/>
  <c r="AC456" i="1"/>
  <c r="V456" i="1"/>
  <c r="S456" i="1"/>
  <c r="R456" i="1"/>
  <c r="X456" i="1" s="1"/>
  <c r="Q456" i="1"/>
  <c r="P456" i="1"/>
  <c r="N456" i="1"/>
  <c r="M456" i="1"/>
  <c r="K456" i="1"/>
  <c r="S455" i="1"/>
  <c r="AC455" i="1" s="1"/>
  <c r="Q455" i="1"/>
  <c r="P455" i="1"/>
  <c r="N455" i="1"/>
  <c r="M455" i="1" s="1"/>
  <c r="AC454" i="1"/>
  <c r="V454" i="1"/>
  <c r="S454" i="1"/>
  <c r="R454" i="1"/>
  <c r="X454" i="1" s="1"/>
  <c r="Q454" i="1"/>
  <c r="P454" i="1"/>
  <c r="N454" i="1"/>
  <c r="M454" i="1"/>
  <c r="K454" i="1"/>
  <c r="S453" i="1"/>
  <c r="AC453" i="1" s="1"/>
  <c r="Q453" i="1"/>
  <c r="P453" i="1"/>
  <c r="N453" i="1"/>
  <c r="M453" i="1" s="1"/>
  <c r="AC452" i="1"/>
  <c r="V452" i="1"/>
  <c r="S452" i="1"/>
  <c r="R452" i="1"/>
  <c r="X452" i="1" s="1"/>
  <c r="Q452" i="1"/>
  <c r="P452" i="1"/>
  <c r="N452" i="1"/>
  <c r="M452" i="1"/>
  <c r="K452" i="1"/>
  <c r="S451" i="1"/>
  <c r="AC451" i="1" s="1"/>
  <c r="Q451" i="1"/>
  <c r="P451" i="1"/>
  <c r="N451" i="1"/>
  <c r="M451" i="1" s="1"/>
  <c r="AC450" i="1"/>
  <c r="V450" i="1"/>
  <c r="S450" i="1"/>
  <c r="R450" i="1"/>
  <c r="X450" i="1" s="1"/>
  <c r="Q450" i="1"/>
  <c r="P450" i="1"/>
  <c r="N450" i="1"/>
  <c r="M450" i="1"/>
  <c r="K450" i="1"/>
  <c r="S449" i="1"/>
  <c r="AC449" i="1" s="1"/>
  <c r="Q449" i="1"/>
  <c r="P449" i="1"/>
  <c r="N449" i="1"/>
  <c r="M449" i="1" s="1"/>
  <c r="AC448" i="1"/>
  <c r="V448" i="1"/>
  <c r="S448" i="1"/>
  <c r="R448" i="1"/>
  <c r="X448" i="1" s="1"/>
  <c r="Q448" i="1"/>
  <c r="P448" i="1"/>
  <c r="N448" i="1"/>
  <c r="M448" i="1"/>
  <c r="K448" i="1"/>
  <c r="S447" i="1"/>
  <c r="AC447" i="1" s="1"/>
  <c r="Q447" i="1"/>
  <c r="P447" i="1"/>
  <c r="N447" i="1"/>
  <c r="M447" i="1" s="1"/>
  <c r="AA446" i="1"/>
  <c r="W446" i="1"/>
  <c r="T446" i="1"/>
  <c r="S446" i="1"/>
  <c r="AC446" i="1" s="1"/>
  <c r="Y446" i="1" s="1"/>
  <c r="R446" i="1"/>
  <c r="X446" i="1" s="1"/>
  <c r="Q446" i="1"/>
  <c r="P446" i="1"/>
  <c r="AC445" i="1"/>
  <c r="Y445" i="1" s="1"/>
  <c r="Z445" i="1"/>
  <c r="V445" i="1"/>
  <c r="T445" i="1"/>
  <c r="S445" i="1"/>
  <c r="R445" i="1"/>
  <c r="X445" i="1" s="1"/>
  <c r="Q445" i="1"/>
  <c r="AA445" i="1" s="1"/>
  <c r="P445" i="1"/>
  <c r="AA444" i="1"/>
  <c r="W444" i="1"/>
  <c r="T444" i="1"/>
  <c r="S444" i="1"/>
  <c r="AC444" i="1" s="1"/>
  <c r="Y444" i="1" s="1"/>
  <c r="R444" i="1"/>
  <c r="X444" i="1" s="1"/>
  <c r="Q444" i="1"/>
  <c r="P444" i="1"/>
  <c r="AC443" i="1"/>
  <c r="Y443" i="1" s="1"/>
  <c r="Z443" i="1"/>
  <c r="V443" i="1"/>
  <c r="T443" i="1"/>
  <c r="S443" i="1"/>
  <c r="R443" i="1"/>
  <c r="X443" i="1" s="1"/>
  <c r="Q443" i="1"/>
  <c r="AA443" i="1" s="1"/>
  <c r="P443" i="1"/>
  <c r="AA442" i="1"/>
  <c r="W442" i="1"/>
  <c r="T442" i="1"/>
  <c r="S442" i="1"/>
  <c r="AC442" i="1" s="1"/>
  <c r="Y442" i="1" s="1"/>
  <c r="R442" i="1"/>
  <c r="X442" i="1" s="1"/>
  <c r="Q442" i="1"/>
  <c r="P442" i="1"/>
  <c r="AA441" i="1"/>
  <c r="W441" i="1"/>
  <c r="S441" i="1"/>
  <c r="AC441" i="1" s="1"/>
  <c r="R441" i="1"/>
  <c r="X441" i="1" s="1"/>
  <c r="Q441" i="1"/>
  <c r="P441" i="1"/>
  <c r="N441" i="1"/>
  <c r="M441" i="1"/>
  <c r="K441" i="1"/>
  <c r="S440" i="1"/>
  <c r="AC440" i="1" s="1"/>
  <c r="Q440" i="1"/>
  <c r="P440" i="1"/>
  <c r="N440" i="1"/>
  <c r="M440" i="1" s="1"/>
  <c r="K440" i="1"/>
  <c r="R440" i="1" s="1"/>
  <c r="X440" i="1" s="1"/>
  <c r="AC439" i="1"/>
  <c r="Z439" i="1"/>
  <c r="V439" i="1"/>
  <c r="S439" i="1"/>
  <c r="R439" i="1"/>
  <c r="X439" i="1" s="1"/>
  <c r="Q439" i="1"/>
  <c r="AE439" i="1" s="1"/>
  <c r="T439" i="1" s="1"/>
  <c r="P439" i="1"/>
  <c r="N439" i="1"/>
  <c r="M439" i="1"/>
  <c r="K439" i="1"/>
  <c r="S438" i="1"/>
  <c r="AC438" i="1" s="1"/>
  <c r="Q438" i="1"/>
  <c r="Z438" i="1" s="1"/>
  <c r="P438" i="1"/>
  <c r="N438" i="1"/>
  <c r="M438" i="1" s="1"/>
  <c r="K438" i="1"/>
  <c r="R438" i="1" s="1"/>
  <c r="X438" i="1" s="1"/>
  <c r="AC437" i="1"/>
  <c r="Z437" i="1"/>
  <c r="V437" i="1"/>
  <c r="S437" i="1"/>
  <c r="R437" i="1"/>
  <c r="X437" i="1" s="1"/>
  <c r="Q437" i="1"/>
  <c r="AE437" i="1" s="1"/>
  <c r="T437" i="1" s="1"/>
  <c r="P437" i="1"/>
  <c r="N437" i="1"/>
  <c r="M437" i="1"/>
  <c r="K437" i="1"/>
  <c r="S436" i="1"/>
  <c r="AC436" i="1" s="1"/>
  <c r="Q436" i="1"/>
  <c r="P436" i="1"/>
  <c r="N436" i="1"/>
  <c r="M436" i="1" s="1"/>
  <c r="K436" i="1"/>
  <c r="R436" i="1" s="1"/>
  <c r="X436" i="1" s="1"/>
  <c r="AC435" i="1"/>
  <c r="Z435" i="1"/>
  <c r="V435" i="1"/>
  <c r="S435" i="1"/>
  <c r="R435" i="1"/>
  <c r="X435" i="1" s="1"/>
  <c r="Q435" i="1"/>
  <c r="AE435" i="1" s="1"/>
  <c r="T435" i="1" s="1"/>
  <c r="P435" i="1"/>
  <c r="N435" i="1"/>
  <c r="M435" i="1"/>
  <c r="K435" i="1"/>
  <c r="S434" i="1"/>
  <c r="AC434" i="1" s="1"/>
  <c r="Q434" i="1"/>
  <c r="Z434" i="1" s="1"/>
  <c r="P434" i="1"/>
  <c r="N434" i="1"/>
  <c r="M434" i="1" s="1"/>
  <c r="K434" i="1"/>
  <c r="R434" i="1" s="1"/>
  <c r="X434" i="1" s="1"/>
  <c r="AC433" i="1"/>
  <c r="Z433" i="1"/>
  <c r="V433" i="1"/>
  <c r="S433" i="1"/>
  <c r="R433" i="1"/>
  <c r="X433" i="1" s="1"/>
  <c r="Q433" i="1"/>
  <c r="AE433" i="1" s="1"/>
  <c r="T433" i="1" s="1"/>
  <c r="P433" i="1"/>
  <c r="N433" i="1"/>
  <c r="M433" i="1"/>
  <c r="K433" i="1"/>
  <c r="S432" i="1"/>
  <c r="AC432" i="1" s="1"/>
  <c r="Y432" i="1" s="1"/>
  <c r="Q432" i="1"/>
  <c r="P432" i="1"/>
  <c r="N432" i="1"/>
  <c r="M432" i="1" s="1"/>
  <c r="K432" i="1"/>
  <c r="R432" i="1" s="1"/>
  <c r="X432" i="1" s="1"/>
  <c r="AC431" i="1"/>
  <c r="Y431" i="1" s="1"/>
  <c r="Z431" i="1"/>
  <c r="V431" i="1"/>
  <c r="S431" i="1"/>
  <c r="R431" i="1"/>
  <c r="X431" i="1" s="1"/>
  <c r="Q431" i="1"/>
  <c r="AE431" i="1" s="1"/>
  <c r="T431" i="1" s="1"/>
  <c r="P431" i="1"/>
  <c r="N431" i="1"/>
  <c r="M431" i="1"/>
  <c r="K431" i="1"/>
  <c r="S430" i="1"/>
  <c r="AC430" i="1" s="1"/>
  <c r="Q430" i="1"/>
  <c r="Z430" i="1" s="1"/>
  <c r="P430" i="1"/>
  <c r="N430" i="1"/>
  <c r="M430" i="1" s="1"/>
  <c r="K430" i="1"/>
  <c r="R430" i="1" s="1"/>
  <c r="X430" i="1" s="1"/>
  <c r="AC429" i="1"/>
  <c r="Z429" i="1"/>
  <c r="V429" i="1"/>
  <c r="S429" i="1"/>
  <c r="R429" i="1"/>
  <c r="X429" i="1" s="1"/>
  <c r="Q429" i="1"/>
  <c r="AE429" i="1" s="1"/>
  <c r="T429" i="1" s="1"/>
  <c r="P429" i="1"/>
  <c r="N429" i="1"/>
  <c r="M429" i="1"/>
  <c r="K429" i="1"/>
  <c r="S428" i="1"/>
  <c r="AC428" i="1" s="1"/>
  <c r="Q428" i="1"/>
  <c r="P428" i="1"/>
  <c r="N428" i="1"/>
  <c r="M428" i="1" s="1"/>
  <c r="K428" i="1"/>
  <c r="R428" i="1" s="1"/>
  <c r="X428" i="1" s="1"/>
  <c r="AC427" i="1"/>
  <c r="Z427" i="1"/>
  <c r="V427" i="1"/>
  <c r="S427" i="1"/>
  <c r="R427" i="1"/>
  <c r="X427" i="1" s="1"/>
  <c r="Q427" i="1"/>
  <c r="AE427" i="1" s="1"/>
  <c r="T427" i="1" s="1"/>
  <c r="P427" i="1"/>
  <c r="N427" i="1"/>
  <c r="M427" i="1"/>
  <c r="K427" i="1"/>
  <c r="S426" i="1"/>
  <c r="AC426" i="1" s="1"/>
  <c r="Q426" i="1"/>
  <c r="Z426" i="1" s="1"/>
  <c r="P426" i="1"/>
  <c r="N426" i="1"/>
  <c r="M426" i="1" s="1"/>
  <c r="K426" i="1"/>
  <c r="R426" i="1" s="1"/>
  <c r="X426" i="1" s="1"/>
  <c r="AC425" i="1"/>
  <c r="Z425" i="1"/>
  <c r="V425" i="1"/>
  <c r="S425" i="1"/>
  <c r="R425" i="1"/>
  <c r="X425" i="1" s="1"/>
  <c r="Q425" i="1"/>
  <c r="AE425" i="1" s="1"/>
  <c r="T425" i="1" s="1"/>
  <c r="P425" i="1"/>
  <c r="N425" i="1"/>
  <c r="M425" i="1"/>
  <c r="K425" i="1"/>
  <c r="S424" i="1"/>
  <c r="AC424" i="1" s="1"/>
  <c r="Q424" i="1"/>
  <c r="P424" i="1"/>
  <c r="N424" i="1"/>
  <c r="M424" i="1" s="1"/>
  <c r="K424" i="1"/>
  <c r="R424" i="1" s="1"/>
  <c r="X424" i="1" s="1"/>
  <c r="AC423" i="1"/>
  <c r="Z423" i="1"/>
  <c r="V423" i="1"/>
  <c r="S423" i="1"/>
  <c r="R423" i="1"/>
  <c r="X423" i="1" s="1"/>
  <c r="Q423" i="1"/>
  <c r="AE423" i="1" s="1"/>
  <c r="T423" i="1" s="1"/>
  <c r="P423" i="1"/>
  <c r="N423" i="1"/>
  <c r="M423" i="1"/>
  <c r="K423" i="1"/>
  <c r="S422" i="1"/>
  <c r="AC422" i="1" s="1"/>
  <c r="Q422" i="1"/>
  <c r="Z422" i="1" s="1"/>
  <c r="P422" i="1"/>
  <c r="N422" i="1"/>
  <c r="M422" i="1" s="1"/>
  <c r="K422" i="1"/>
  <c r="R422" i="1" s="1"/>
  <c r="X422" i="1" s="1"/>
  <c r="AC421" i="1"/>
  <c r="Z421" i="1"/>
  <c r="V421" i="1"/>
  <c r="S421" i="1"/>
  <c r="R421" i="1"/>
  <c r="X421" i="1" s="1"/>
  <c r="Q421" i="1"/>
  <c r="AE421" i="1" s="1"/>
  <c r="T421" i="1" s="1"/>
  <c r="P421" i="1"/>
  <c r="N421" i="1"/>
  <c r="M421" i="1"/>
  <c r="K421" i="1"/>
  <c r="S420" i="1"/>
  <c r="AC420" i="1" s="1"/>
  <c r="Q420" i="1"/>
  <c r="P420" i="1"/>
  <c r="N420" i="1"/>
  <c r="M420" i="1" s="1"/>
  <c r="K420" i="1"/>
  <c r="R420" i="1" s="1"/>
  <c r="X420" i="1" s="1"/>
  <c r="AC419" i="1"/>
  <c r="Z419" i="1"/>
  <c r="V419" i="1"/>
  <c r="S419" i="1"/>
  <c r="R419" i="1"/>
  <c r="X419" i="1" s="1"/>
  <c r="Q419" i="1"/>
  <c r="AE419" i="1" s="1"/>
  <c r="T419" i="1" s="1"/>
  <c r="P419" i="1"/>
  <c r="N419" i="1"/>
  <c r="M419" i="1"/>
  <c r="K419" i="1"/>
  <c r="S418" i="1"/>
  <c r="AC418" i="1" s="1"/>
  <c r="Q418" i="1"/>
  <c r="AA418" i="1" s="1"/>
  <c r="P418" i="1"/>
  <c r="N418" i="1"/>
  <c r="M418" i="1" s="1"/>
  <c r="AC417" i="1"/>
  <c r="Z417" i="1" s="1"/>
  <c r="V417" i="1"/>
  <c r="S417" i="1"/>
  <c r="R417" i="1"/>
  <c r="X417" i="1" s="1"/>
  <c r="Q417" i="1"/>
  <c r="P417" i="1"/>
  <c r="N417" i="1"/>
  <c r="M417" i="1"/>
  <c r="K417" i="1"/>
  <c r="S416" i="1"/>
  <c r="AC416" i="1" s="1"/>
  <c r="Q416" i="1"/>
  <c r="AA416" i="1" s="1"/>
  <c r="P416" i="1"/>
  <c r="N416" i="1"/>
  <c r="M416" i="1" s="1"/>
  <c r="AC415" i="1"/>
  <c r="Z415" i="1" s="1"/>
  <c r="V415" i="1"/>
  <c r="S415" i="1"/>
  <c r="R415" i="1"/>
  <c r="X415" i="1" s="1"/>
  <c r="Q415" i="1"/>
  <c r="P415" i="1"/>
  <c r="N415" i="1"/>
  <c r="M415" i="1"/>
  <c r="K415" i="1"/>
  <c r="S414" i="1"/>
  <c r="AC414" i="1" s="1"/>
  <c r="Q414" i="1"/>
  <c r="AA414" i="1" s="1"/>
  <c r="P414" i="1"/>
  <c r="N414" i="1"/>
  <c r="M414" i="1" s="1"/>
  <c r="AC413" i="1"/>
  <c r="Z413" i="1" s="1"/>
  <c r="V413" i="1"/>
  <c r="S413" i="1"/>
  <c r="R413" i="1"/>
  <c r="X413" i="1" s="1"/>
  <c r="Q413" i="1"/>
  <c r="P413" i="1"/>
  <c r="N413" i="1"/>
  <c r="M413" i="1"/>
  <c r="K413" i="1"/>
  <c r="S412" i="1"/>
  <c r="AC412" i="1" s="1"/>
  <c r="Q412" i="1"/>
  <c r="AA412" i="1" s="1"/>
  <c r="P412" i="1"/>
  <c r="N412" i="1"/>
  <c r="M412" i="1" s="1"/>
  <c r="AC411" i="1"/>
  <c r="Z411" i="1" s="1"/>
  <c r="V411" i="1"/>
  <c r="S411" i="1"/>
  <c r="R411" i="1"/>
  <c r="X411" i="1" s="1"/>
  <c r="Q411" i="1"/>
  <c r="P411" i="1"/>
  <c r="N411" i="1"/>
  <c r="M411" i="1"/>
  <c r="K411" i="1"/>
  <c r="S410" i="1"/>
  <c r="AC410" i="1" s="1"/>
  <c r="Q410" i="1"/>
  <c r="AA410" i="1" s="1"/>
  <c r="P410" i="1"/>
  <c r="N410" i="1"/>
  <c r="M410" i="1" s="1"/>
  <c r="AC409" i="1"/>
  <c r="Z409" i="1" s="1"/>
  <c r="V409" i="1"/>
  <c r="S409" i="1"/>
  <c r="R409" i="1"/>
  <c r="X409" i="1" s="1"/>
  <c r="Q409" i="1"/>
  <c r="P409" i="1"/>
  <c r="N409" i="1"/>
  <c r="M409" i="1"/>
  <c r="K409" i="1"/>
  <c r="S408" i="1"/>
  <c r="AC408" i="1" s="1"/>
  <c r="Q408" i="1"/>
  <c r="AA408" i="1" s="1"/>
  <c r="P408" i="1"/>
  <c r="N408" i="1"/>
  <c r="M408" i="1" s="1"/>
  <c r="AC407" i="1"/>
  <c r="Z407" i="1" s="1"/>
  <c r="V407" i="1"/>
  <c r="S407" i="1"/>
  <c r="R407" i="1"/>
  <c r="X407" i="1" s="1"/>
  <c r="Q407" i="1"/>
  <c r="P407" i="1"/>
  <c r="N407" i="1"/>
  <c r="M407" i="1"/>
  <c r="K407" i="1"/>
  <c r="S406" i="1"/>
  <c r="AC406" i="1" s="1"/>
  <c r="Q406" i="1"/>
  <c r="AA406" i="1" s="1"/>
  <c r="P406" i="1"/>
  <c r="N406" i="1"/>
  <c r="M406" i="1" s="1"/>
  <c r="AC405" i="1"/>
  <c r="Z405" i="1" s="1"/>
  <c r="V405" i="1"/>
  <c r="S405" i="1"/>
  <c r="R405" i="1"/>
  <c r="X405" i="1" s="1"/>
  <c r="Q405" i="1"/>
  <c r="P405" i="1"/>
  <c r="N405" i="1"/>
  <c r="M405" i="1"/>
  <c r="K405" i="1"/>
  <c r="S404" i="1"/>
  <c r="AC404" i="1" s="1"/>
  <c r="Q404" i="1"/>
  <c r="AA404" i="1" s="1"/>
  <c r="P404" i="1"/>
  <c r="N404" i="1"/>
  <c r="M404" i="1" s="1"/>
  <c r="AC403" i="1"/>
  <c r="Z403" i="1" s="1"/>
  <c r="V403" i="1"/>
  <c r="S403" i="1"/>
  <c r="R403" i="1"/>
  <c r="X403" i="1" s="1"/>
  <c r="Q403" i="1"/>
  <c r="P403" i="1"/>
  <c r="N403" i="1"/>
  <c r="M403" i="1"/>
  <c r="K403" i="1"/>
  <c r="S402" i="1"/>
  <c r="AC402" i="1" s="1"/>
  <c r="Q402" i="1"/>
  <c r="AA402" i="1" s="1"/>
  <c r="P402" i="1"/>
  <c r="N402" i="1"/>
  <c r="M402" i="1" s="1"/>
  <c r="AC401" i="1"/>
  <c r="Z401" i="1" s="1"/>
  <c r="V401" i="1"/>
  <c r="S401" i="1"/>
  <c r="R401" i="1"/>
  <c r="X401" i="1" s="1"/>
  <c r="Q401" i="1"/>
  <c r="P401" i="1"/>
  <c r="N401" i="1"/>
  <c r="M401" i="1"/>
  <c r="K401" i="1"/>
  <c r="S400" i="1"/>
  <c r="AC400" i="1" s="1"/>
  <c r="Q400" i="1"/>
  <c r="AA400" i="1" s="1"/>
  <c r="P400" i="1"/>
  <c r="N400" i="1"/>
  <c r="M400" i="1" s="1"/>
  <c r="AC399" i="1"/>
  <c r="Z399" i="1" s="1"/>
  <c r="V399" i="1"/>
  <c r="S399" i="1"/>
  <c r="R399" i="1"/>
  <c r="X399" i="1" s="1"/>
  <c r="Q399" i="1"/>
  <c r="P399" i="1"/>
  <c r="N399" i="1"/>
  <c r="M399" i="1"/>
  <c r="K399" i="1"/>
  <c r="S398" i="1"/>
  <c r="AC398" i="1" s="1"/>
  <c r="Q398" i="1"/>
  <c r="AA398" i="1" s="1"/>
  <c r="P398" i="1"/>
  <c r="N398" i="1"/>
  <c r="M398" i="1" s="1"/>
  <c r="AC397" i="1"/>
  <c r="Z397" i="1" s="1"/>
  <c r="V397" i="1"/>
  <c r="S397" i="1"/>
  <c r="R397" i="1"/>
  <c r="X397" i="1" s="1"/>
  <c r="Q397" i="1"/>
  <c r="P397" i="1"/>
  <c r="N397" i="1"/>
  <c r="M397" i="1"/>
  <c r="K397" i="1"/>
  <c r="S396" i="1"/>
  <c r="AC396" i="1" s="1"/>
  <c r="Q396" i="1"/>
  <c r="AA396" i="1" s="1"/>
  <c r="P396" i="1"/>
  <c r="N396" i="1"/>
  <c r="M396" i="1" s="1"/>
  <c r="AC395" i="1"/>
  <c r="Z395" i="1" s="1"/>
  <c r="V395" i="1"/>
  <c r="S395" i="1"/>
  <c r="R395" i="1"/>
  <c r="X395" i="1" s="1"/>
  <c r="Q395" i="1"/>
  <c r="P395" i="1"/>
  <c r="N395" i="1"/>
  <c r="M395" i="1"/>
  <c r="K395" i="1"/>
  <c r="S394" i="1"/>
  <c r="AC394" i="1" s="1"/>
  <c r="Q394" i="1"/>
  <c r="AA394" i="1" s="1"/>
  <c r="P394" i="1"/>
  <c r="N394" i="1"/>
  <c r="M394" i="1" s="1"/>
  <c r="AC393" i="1"/>
  <c r="Z393" i="1" s="1"/>
  <c r="V393" i="1"/>
  <c r="S393" i="1"/>
  <c r="R393" i="1"/>
  <c r="X393" i="1" s="1"/>
  <c r="Q393" i="1"/>
  <c r="P393" i="1"/>
  <c r="N393" i="1"/>
  <c r="M393" i="1"/>
  <c r="K393" i="1"/>
  <c r="S392" i="1"/>
  <c r="AC392" i="1" s="1"/>
  <c r="Q392" i="1"/>
  <c r="AA392" i="1" s="1"/>
  <c r="P392" i="1"/>
  <c r="N392" i="1"/>
  <c r="M392" i="1" s="1"/>
  <c r="AA391" i="1"/>
  <c r="W391" i="1"/>
  <c r="T391" i="1"/>
  <c r="S391" i="1"/>
  <c r="AC391" i="1" s="1"/>
  <c r="Y391" i="1" s="1"/>
  <c r="R391" i="1"/>
  <c r="X391" i="1" s="1"/>
  <c r="Q391" i="1"/>
  <c r="P391" i="1"/>
  <c r="AC390" i="1"/>
  <c r="Y390" i="1" s="1"/>
  <c r="Z390" i="1"/>
  <c r="V390" i="1"/>
  <c r="T390" i="1"/>
  <c r="S390" i="1"/>
  <c r="R390" i="1"/>
  <c r="X390" i="1" s="1"/>
  <c r="Q390" i="1"/>
  <c r="AA390" i="1" s="1"/>
  <c r="P390" i="1"/>
  <c r="AA389" i="1"/>
  <c r="W389" i="1"/>
  <c r="T389" i="1"/>
  <c r="S389" i="1"/>
  <c r="AC389" i="1" s="1"/>
  <c r="Y389" i="1" s="1"/>
  <c r="R389" i="1"/>
  <c r="X389" i="1" s="1"/>
  <c r="Q389" i="1"/>
  <c r="P389" i="1"/>
  <c r="AC388" i="1"/>
  <c r="Y388" i="1" s="1"/>
  <c r="Z388" i="1"/>
  <c r="V388" i="1"/>
  <c r="T388" i="1"/>
  <c r="S388" i="1"/>
  <c r="R388" i="1"/>
  <c r="X388" i="1" s="1"/>
  <c r="Q388" i="1"/>
  <c r="AA388" i="1" s="1"/>
  <c r="P388" i="1"/>
  <c r="AA387" i="1"/>
  <c r="W387" i="1"/>
  <c r="T387" i="1"/>
  <c r="S387" i="1"/>
  <c r="AC387" i="1" s="1"/>
  <c r="Y387" i="1" s="1"/>
  <c r="R387" i="1"/>
  <c r="X387" i="1" s="1"/>
  <c r="Q387" i="1"/>
  <c r="P387" i="1"/>
  <c r="AC386" i="1"/>
  <c r="Z386" i="1"/>
  <c r="V386" i="1"/>
  <c r="S386" i="1"/>
  <c r="R386" i="1"/>
  <c r="X386" i="1" s="1"/>
  <c r="Q386" i="1"/>
  <c r="AE386" i="1" s="1"/>
  <c r="T386" i="1" s="1"/>
  <c r="P386" i="1"/>
  <c r="N386" i="1"/>
  <c r="M386" i="1"/>
  <c r="K386" i="1"/>
  <c r="S385" i="1"/>
  <c r="AC385" i="1" s="1"/>
  <c r="Q385" i="1"/>
  <c r="AE385" i="1" s="1"/>
  <c r="T385" i="1" s="1"/>
  <c r="P385" i="1"/>
  <c r="N385" i="1"/>
  <c r="M385" i="1" s="1"/>
  <c r="K385" i="1"/>
  <c r="R385" i="1" s="1"/>
  <c r="X385" i="1" s="1"/>
  <c r="AC384" i="1"/>
  <c r="Z384" i="1"/>
  <c r="V384" i="1"/>
  <c r="S384" i="1"/>
  <c r="R384" i="1"/>
  <c r="X384" i="1" s="1"/>
  <c r="Q384" i="1"/>
  <c r="AE384" i="1" s="1"/>
  <c r="T384" i="1" s="1"/>
  <c r="P384" i="1"/>
  <c r="N384" i="1"/>
  <c r="M384" i="1"/>
  <c r="K384" i="1"/>
  <c r="S383" i="1"/>
  <c r="AC383" i="1" s="1"/>
  <c r="Q383" i="1"/>
  <c r="P383" i="1"/>
  <c r="N383" i="1"/>
  <c r="M383" i="1" s="1"/>
  <c r="K383" i="1"/>
  <c r="R383" i="1" s="1"/>
  <c r="X383" i="1" s="1"/>
  <c r="AC382" i="1"/>
  <c r="Z382" i="1"/>
  <c r="V382" i="1"/>
  <c r="S382" i="1"/>
  <c r="R382" i="1"/>
  <c r="X382" i="1" s="1"/>
  <c r="Q382" i="1"/>
  <c r="AE382" i="1" s="1"/>
  <c r="T382" i="1" s="1"/>
  <c r="P382" i="1"/>
  <c r="N382" i="1"/>
  <c r="M382" i="1"/>
  <c r="K382" i="1"/>
  <c r="S381" i="1"/>
  <c r="AC381" i="1" s="1"/>
  <c r="Q381" i="1"/>
  <c r="AE381" i="1" s="1"/>
  <c r="T381" i="1" s="1"/>
  <c r="P381" i="1"/>
  <c r="N381" i="1"/>
  <c r="M381" i="1" s="1"/>
  <c r="K381" i="1"/>
  <c r="R381" i="1" s="1"/>
  <c r="X381" i="1" s="1"/>
  <c r="AC380" i="1"/>
  <c r="Z380" i="1"/>
  <c r="V380" i="1"/>
  <c r="S380" i="1"/>
  <c r="R380" i="1"/>
  <c r="X380" i="1" s="1"/>
  <c r="Q380" i="1"/>
  <c r="AE380" i="1" s="1"/>
  <c r="T380" i="1" s="1"/>
  <c r="P380" i="1"/>
  <c r="N380" i="1"/>
  <c r="M380" i="1"/>
  <c r="K380" i="1"/>
  <c r="S379" i="1"/>
  <c r="AC379" i="1" s="1"/>
  <c r="Q379" i="1"/>
  <c r="P379" i="1"/>
  <c r="N379" i="1"/>
  <c r="M379" i="1" s="1"/>
  <c r="K379" i="1"/>
  <c r="R379" i="1" s="1"/>
  <c r="X379" i="1" s="1"/>
  <c r="AC378" i="1"/>
  <c r="Z378" i="1"/>
  <c r="V378" i="1"/>
  <c r="S378" i="1"/>
  <c r="R378" i="1"/>
  <c r="X378" i="1" s="1"/>
  <c r="Q378" i="1"/>
  <c r="AE378" i="1" s="1"/>
  <c r="T378" i="1" s="1"/>
  <c r="P378" i="1"/>
  <c r="N378" i="1"/>
  <c r="M378" i="1"/>
  <c r="K378" i="1"/>
  <c r="S377" i="1"/>
  <c r="AC377" i="1" s="1"/>
  <c r="Q377" i="1"/>
  <c r="AE377" i="1" s="1"/>
  <c r="T377" i="1" s="1"/>
  <c r="P377" i="1"/>
  <c r="N377" i="1"/>
  <c r="M377" i="1" s="1"/>
  <c r="K377" i="1"/>
  <c r="R377" i="1" s="1"/>
  <c r="X377" i="1" s="1"/>
  <c r="AC376" i="1"/>
  <c r="Z376" i="1"/>
  <c r="V376" i="1"/>
  <c r="S376" i="1"/>
  <c r="R376" i="1"/>
  <c r="X376" i="1" s="1"/>
  <c r="Q376" i="1"/>
  <c r="AE376" i="1" s="1"/>
  <c r="T376" i="1" s="1"/>
  <c r="P376" i="1"/>
  <c r="N376" i="1"/>
  <c r="M376" i="1"/>
  <c r="K376" i="1"/>
  <c r="S375" i="1"/>
  <c r="AC375" i="1" s="1"/>
  <c r="Q375" i="1"/>
  <c r="P375" i="1"/>
  <c r="N375" i="1"/>
  <c r="M375" i="1" s="1"/>
  <c r="K375" i="1"/>
  <c r="R375" i="1" s="1"/>
  <c r="X375" i="1" s="1"/>
  <c r="AC374" i="1"/>
  <c r="Z374" i="1"/>
  <c r="V374" i="1"/>
  <c r="S374" i="1"/>
  <c r="R374" i="1"/>
  <c r="X374" i="1" s="1"/>
  <c r="Q374" i="1"/>
  <c r="AE374" i="1" s="1"/>
  <c r="T374" i="1" s="1"/>
  <c r="P374" i="1"/>
  <c r="N374" i="1"/>
  <c r="M374" i="1"/>
  <c r="K374" i="1"/>
  <c r="S373" i="1"/>
  <c r="AC373" i="1" s="1"/>
  <c r="Q373" i="1"/>
  <c r="AE373" i="1" s="1"/>
  <c r="T373" i="1" s="1"/>
  <c r="P373" i="1"/>
  <c r="N373" i="1"/>
  <c r="M373" i="1" s="1"/>
  <c r="K373" i="1"/>
  <c r="R373" i="1" s="1"/>
  <c r="X373" i="1" s="1"/>
  <c r="AC372" i="1"/>
  <c r="Z372" i="1"/>
  <c r="V372" i="1"/>
  <c r="S372" i="1"/>
  <c r="R372" i="1"/>
  <c r="X372" i="1" s="1"/>
  <c r="Q372" i="1"/>
  <c r="AE372" i="1" s="1"/>
  <c r="T372" i="1" s="1"/>
  <c r="P372" i="1"/>
  <c r="N372" i="1"/>
  <c r="M372" i="1"/>
  <c r="K372" i="1"/>
  <c r="S371" i="1"/>
  <c r="AC371" i="1" s="1"/>
  <c r="Q371" i="1"/>
  <c r="P371" i="1"/>
  <c r="N371" i="1"/>
  <c r="M371" i="1" s="1"/>
  <c r="K371" i="1"/>
  <c r="R371" i="1" s="1"/>
  <c r="X371" i="1" s="1"/>
  <c r="AC370" i="1"/>
  <c r="Z370" i="1"/>
  <c r="V370" i="1"/>
  <c r="S370" i="1"/>
  <c r="R370" i="1"/>
  <c r="X370" i="1" s="1"/>
  <c r="Q370" i="1"/>
  <c r="AE370" i="1" s="1"/>
  <c r="T370" i="1" s="1"/>
  <c r="P370" i="1"/>
  <c r="N370" i="1"/>
  <c r="M370" i="1"/>
  <c r="K370" i="1"/>
  <c r="S369" i="1"/>
  <c r="AC369" i="1" s="1"/>
  <c r="Q369" i="1"/>
  <c r="AE369" i="1" s="1"/>
  <c r="T369" i="1" s="1"/>
  <c r="P369" i="1"/>
  <c r="N369" i="1"/>
  <c r="M369" i="1" s="1"/>
  <c r="K369" i="1"/>
  <c r="R369" i="1" s="1"/>
  <c r="X369" i="1" s="1"/>
  <c r="AC368" i="1"/>
  <c r="Z368" i="1"/>
  <c r="V368" i="1"/>
  <c r="S368" i="1"/>
  <c r="R368" i="1"/>
  <c r="X368" i="1" s="1"/>
  <c r="Q368" i="1"/>
  <c r="AE368" i="1" s="1"/>
  <c r="T368" i="1" s="1"/>
  <c r="P368" i="1"/>
  <c r="N368" i="1"/>
  <c r="M368" i="1"/>
  <c r="K368" i="1"/>
  <c r="S367" i="1"/>
  <c r="AC367" i="1" s="1"/>
  <c r="Q367" i="1"/>
  <c r="P367" i="1"/>
  <c r="N367" i="1"/>
  <c r="M367" i="1" s="1"/>
  <c r="K367" i="1"/>
  <c r="R367" i="1" s="1"/>
  <c r="X367" i="1" s="1"/>
  <c r="AC366" i="1"/>
  <c r="Z366" i="1"/>
  <c r="V366" i="1"/>
  <c r="S366" i="1"/>
  <c r="R366" i="1"/>
  <c r="X366" i="1" s="1"/>
  <c r="Q366" i="1"/>
  <c r="AE366" i="1" s="1"/>
  <c r="T366" i="1" s="1"/>
  <c r="P366" i="1"/>
  <c r="N366" i="1"/>
  <c r="M366" i="1"/>
  <c r="K366" i="1"/>
  <c r="S365" i="1"/>
  <c r="AC365" i="1" s="1"/>
  <c r="Q365" i="1"/>
  <c r="AE365" i="1" s="1"/>
  <c r="T365" i="1" s="1"/>
  <c r="P365" i="1"/>
  <c r="N365" i="1"/>
  <c r="M365" i="1" s="1"/>
  <c r="K365" i="1"/>
  <c r="R365" i="1" s="1"/>
  <c r="X365" i="1" s="1"/>
  <c r="AC364" i="1"/>
  <c r="Z364" i="1"/>
  <c r="V364" i="1"/>
  <c r="S364" i="1"/>
  <c r="R364" i="1"/>
  <c r="X364" i="1" s="1"/>
  <c r="Q364" i="1"/>
  <c r="AE364" i="1" s="1"/>
  <c r="T364" i="1" s="1"/>
  <c r="P364" i="1"/>
  <c r="N364" i="1"/>
  <c r="M364" i="1"/>
  <c r="K364" i="1"/>
  <c r="S363" i="1"/>
  <c r="AC363" i="1" s="1"/>
  <c r="Q363" i="1"/>
  <c r="P363" i="1"/>
  <c r="N363" i="1"/>
  <c r="M363" i="1" s="1"/>
  <c r="K363" i="1"/>
  <c r="R363" i="1" s="1"/>
  <c r="X363" i="1" s="1"/>
  <c r="AC362" i="1"/>
  <c r="Z362" i="1"/>
  <c r="V362" i="1"/>
  <c r="S362" i="1"/>
  <c r="R362" i="1"/>
  <c r="X362" i="1" s="1"/>
  <c r="Q362" i="1"/>
  <c r="AE362" i="1" s="1"/>
  <c r="T362" i="1" s="1"/>
  <c r="P362" i="1"/>
  <c r="N362" i="1"/>
  <c r="M362" i="1"/>
  <c r="K362" i="1"/>
  <c r="S361" i="1"/>
  <c r="AC361" i="1" s="1"/>
  <c r="Q361" i="1"/>
  <c r="P361" i="1"/>
  <c r="N361" i="1"/>
  <c r="M361" i="1" s="1"/>
  <c r="K361" i="1"/>
  <c r="R361" i="1" s="1"/>
  <c r="X361" i="1" s="1"/>
  <c r="AC360" i="1"/>
  <c r="Z360" i="1"/>
  <c r="V360" i="1"/>
  <c r="S360" i="1"/>
  <c r="R360" i="1"/>
  <c r="X360" i="1" s="1"/>
  <c r="Q360" i="1"/>
  <c r="AE360" i="1" s="1"/>
  <c r="T360" i="1" s="1"/>
  <c r="P360" i="1"/>
  <c r="N360" i="1"/>
  <c r="M360" i="1"/>
  <c r="K360" i="1"/>
  <c r="S359" i="1"/>
  <c r="AC359" i="1" s="1"/>
  <c r="Q359" i="1"/>
  <c r="P359" i="1"/>
  <c r="N359" i="1"/>
  <c r="M359" i="1" s="1"/>
  <c r="K359" i="1"/>
  <c r="R359" i="1" s="1"/>
  <c r="X359" i="1" s="1"/>
  <c r="AC358" i="1"/>
  <c r="Z358" i="1"/>
  <c r="V358" i="1"/>
  <c r="S358" i="1"/>
  <c r="R358" i="1"/>
  <c r="X358" i="1" s="1"/>
  <c r="Q358" i="1"/>
  <c r="AE358" i="1" s="1"/>
  <c r="T358" i="1" s="1"/>
  <c r="P358" i="1"/>
  <c r="N358" i="1"/>
  <c r="M358" i="1"/>
  <c r="K358" i="1"/>
  <c r="S357" i="1"/>
  <c r="AC357" i="1" s="1"/>
  <c r="Q357" i="1"/>
  <c r="P357" i="1"/>
  <c r="N357" i="1"/>
  <c r="M357" i="1" s="1"/>
  <c r="K357" i="1"/>
  <c r="R357" i="1" s="1"/>
  <c r="X357" i="1" s="1"/>
  <c r="AC356" i="1"/>
  <c r="Z356" i="1"/>
  <c r="V356" i="1"/>
  <c r="S356" i="1"/>
  <c r="R356" i="1"/>
  <c r="X356" i="1" s="1"/>
  <c r="Q356" i="1"/>
  <c r="AE356" i="1" s="1"/>
  <c r="T356" i="1" s="1"/>
  <c r="P356" i="1"/>
  <c r="N356" i="1"/>
  <c r="M356" i="1"/>
  <c r="K356" i="1"/>
  <c r="S355" i="1"/>
  <c r="AC355" i="1" s="1"/>
  <c r="Q355" i="1"/>
  <c r="P355" i="1"/>
  <c r="N355" i="1"/>
  <c r="M355" i="1" s="1"/>
  <c r="K355" i="1"/>
  <c r="R355" i="1" s="1"/>
  <c r="X355" i="1" s="1"/>
  <c r="AC354" i="1"/>
  <c r="Z354" i="1"/>
  <c r="V354" i="1"/>
  <c r="S354" i="1"/>
  <c r="R354" i="1"/>
  <c r="X354" i="1" s="1"/>
  <c r="Q354" i="1"/>
  <c r="AE354" i="1" s="1"/>
  <c r="T354" i="1" s="1"/>
  <c r="P354" i="1"/>
  <c r="N354" i="1"/>
  <c r="M354" i="1"/>
  <c r="K354" i="1"/>
  <c r="S353" i="1"/>
  <c r="AC353" i="1" s="1"/>
  <c r="Q353" i="1"/>
  <c r="P353" i="1"/>
  <c r="N353" i="1"/>
  <c r="M353" i="1" s="1"/>
  <c r="K353" i="1"/>
  <c r="R353" i="1" s="1"/>
  <c r="X353" i="1" s="1"/>
  <c r="AC352" i="1"/>
  <c r="Z352" i="1"/>
  <c r="V352" i="1"/>
  <c r="S352" i="1"/>
  <c r="R352" i="1"/>
  <c r="X352" i="1" s="1"/>
  <c r="Q352" i="1"/>
  <c r="AE352" i="1" s="1"/>
  <c r="T352" i="1" s="1"/>
  <c r="P352" i="1"/>
  <c r="N352" i="1"/>
  <c r="M352" i="1"/>
  <c r="K352" i="1"/>
  <c r="S351" i="1"/>
  <c r="AC351" i="1" s="1"/>
  <c r="Q351" i="1"/>
  <c r="P351" i="1"/>
  <c r="N351" i="1"/>
  <c r="M351" i="1" s="1"/>
  <c r="K351" i="1"/>
  <c r="R351" i="1" s="1"/>
  <c r="X351" i="1" s="1"/>
  <c r="AC350" i="1"/>
  <c r="Z350" i="1"/>
  <c r="V350" i="1"/>
  <c r="S350" i="1"/>
  <c r="R350" i="1"/>
  <c r="X350" i="1" s="1"/>
  <c r="Q350" i="1"/>
  <c r="AE350" i="1" s="1"/>
  <c r="T350" i="1" s="1"/>
  <c r="P350" i="1"/>
  <c r="N350" i="1"/>
  <c r="M350" i="1"/>
  <c r="K350" i="1"/>
  <c r="S349" i="1"/>
  <c r="AC349" i="1" s="1"/>
  <c r="Q349" i="1"/>
  <c r="P349" i="1"/>
  <c r="N349" i="1"/>
  <c r="M349" i="1" s="1"/>
  <c r="K349" i="1"/>
  <c r="R349" i="1" s="1"/>
  <c r="X349" i="1" s="1"/>
  <c r="AC348" i="1"/>
  <c r="Z348" i="1"/>
  <c r="V348" i="1"/>
  <c r="S348" i="1"/>
  <c r="R348" i="1"/>
  <c r="X348" i="1" s="1"/>
  <c r="Q348" i="1"/>
  <c r="AE348" i="1" s="1"/>
  <c r="T348" i="1" s="1"/>
  <c r="P348" i="1"/>
  <c r="N348" i="1"/>
  <c r="M348" i="1"/>
  <c r="K348" i="1"/>
  <c r="S347" i="1"/>
  <c r="AC347" i="1" s="1"/>
  <c r="Q347" i="1"/>
  <c r="P347" i="1"/>
  <c r="N347" i="1"/>
  <c r="M347" i="1" s="1"/>
  <c r="K347" i="1"/>
  <c r="R347" i="1" s="1"/>
  <c r="X347" i="1" s="1"/>
  <c r="AC346" i="1"/>
  <c r="Z346" i="1"/>
  <c r="V346" i="1"/>
  <c r="S346" i="1"/>
  <c r="R346" i="1"/>
  <c r="X346" i="1" s="1"/>
  <c r="Q346" i="1"/>
  <c r="AE346" i="1" s="1"/>
  <c r="T346" i="1" s="1"/>
  <c r="P346" i="1"/>
  <c r="N346" i="1"/>
  <c r="M346" i="1"/>
  <c r="K346" i="1"/>
  <c r="AA345" i="1"/>
  <c r="V345" i="1"/>
  <c r="S345" i="1"/>
  <c r="AC345" i="1" s="1"/>
  <c r="R345" i="1"/>
  <c r="X345" i="1" s="1"/>
  <c r="Q345" i="1"/>
  <c r="Z345" i="1" s="1"/>
  <c r="P345" i="1"/>
  <c r="N345" i="1"/>
  <c r="M345" i="1"/>
  <c r="K345" i="1"/>
  <c r="S344" i="1"/>
  <c r="AC344" i="1" s="1"/>
  <c r="Q344" i="1"/>
  <c r="AE344" i="1" s="1"/>
  <c r="T344" i="1" s="1"/>
  <c r="P344" i="1"/>
  <c r="N344" i="1"/>
  <c r="M344" i="1" s="1"/>
  <c r="K344" i="1"/>
  <c r="R344" i="1" s="1"/>
  <c r="X344" i="1" s="1"/>
  <c r="AC343" i="1"/>
  <c r="Z343" i="1"/>
  <c r="V343" i="1"/>
  <c r="S343" i="1"/>
  <c r="R343" i="1"/>
  <c r="X343" i="1" s="1"/>
  <c r="Q343" i="1"/>
  <c r="AE343" i="1" s="1"/>
  <c r="T343" i="1" s="1"/>
  <c r="P343" i="1"/>
  <c r="N343" i="1"/>
  <c r="M343" i="1"/>
  <c r="K343" i="1"/>
  <c r="S342" i="1"/>
  <c r="AC342" i="1" s="1"/>
  <c r="Q342" i="1"/>
  <c r="P342" i="1"/>
  <c r="N342" i="1"/>
  <c r="M342" i="1" s="1"/>
  <c r="K342" i="1"/>
  <c r="R342" i="1" s="1"/>
  <c r="X342" i="1" s="1"/>
  <c r="AC341" i="1"/>
  <c r="Z341" i="1"/>
  <c r="V341" i="1"/>
  <c r="S341" i="1"/>
  <c r="R341" i="1"/>
  <c r="X341" i="1" s="1"/>
  <c r="Q341" i="1"/>
  <c r="AE341" i="1" s="1"/>
  <c r="T341" i="1" s="1"/>
  <c r="P341" i="1"/>
  <c r="N341" i="1"/>
  <c r="M341" i="1"/>
  <c r="K341" i="1"/>
  <c r="S340" i="1"/>
  <c r="AC340" i="1" s="1"/>
  <c r="Q340" i="1"/>
  <c r="AE340" i="1" s="1"/>
  <c r="T340" i="1" s="1"/>
  <c r="P340" i="1"/>
  <c r="N340" i="1"/>
  <c r="M340" i="1" s="1"/>
  <c r="K340" i="1"/>
  <c r="R340" i="1" s="1"/>
  <c r="X340" i="1" s="1"/>
  <c r="AC339" i="1"/>
  <c r="Y339" i="1" s="1"/>
  <c r="Z339" i="1"/>
  <c r="V339" i="1"/>
  <c r="S339" i="1"/>
  <c r="R339" i="1"/>
  <c r="X339" i="1" s="1"/>
  <c r="Q339" i="1"/>
  <c r="AE339" i="1" s="1"/>
  <c r="T339" i="1" s="1"/>
  <c r="P339" i="1"/>
  <c r="N339" i="1"/>
  <c r="M339" i="1"/>
  <c r="K339" i="1"/>
  <c r="S338" i="1"/>
  <c r="AC338" i="1" s="1"/>
  <c r="Q338" i="1"/>
  <c r="P338" i="1"/>
  <c r="N338" i="1"/>
  <c r="M338" i="1" s="1"/>
  <c r="K338" i="1"/>
  <c r="R338" i="1" s="1"/>
  <c r="X338" i="1" s="1"/>
  <c r="AC337" i="1"/>
  <c r="Z337" i="1"/>
  <c r="V337" i="1"/>
  <c r="S337" i="1"/>
  <c r="R337" i="1"/>
  <c r="X337" i="1" s="1"/>
  <c r="Q337" i="1"/>
  <c r="AE337" i="1" s="1"/>
  <c r="T337" i="1" s="1"/>
  <c r="P337" i="1"/>
  <c r="N337" i="1"/>
  <c r="M337" i="1"/>
  <c r="K337" i="1"/>
  <c r="S336" i="1"/>
  <c r="AC336" i="1" s="1"/>
  <c r="Q336" i="1"/>
  <c r="AE336" i="1" s="1"/>
  <c r="T336" i="1" s="1"/>
  <c r="P336" i="1"/>
  <c r="N336" i="1"/>
  <c r="M336" i="1" s="1"/>
  <c r="K336" i="1"/>
  <c r="R336" i="1" s="1"/>
  <c r="X336" i="1" s="1"/>
  <c r="AC335" i="1"/>
  <c r="Z335" i="1"/>
  <c r="V335" i="1"/>
  <c r="S335" i="1"/>
  <c r="R335" i="1"/>
  <c r="X335" i="1" s="1"/>
  <c r="Q335" i="1"/>
  <c r="AE335" i="1" s="1"/>
  <c r="T335" i="1" s="1"/>
  <c r="P335" i="1"/>
  <c r="N335" i="1"/>
  <c r="M335" i="1"/>
  <c r="K335" i="1"/>
  <c r="S334" i="1"/>
  <c r="AC334" i="1" s="1"/>
  <c r="Q334" i="1"/>
  <c r="P334" i="1"/>
  <c r="N334" i="1"/>
  <c r="M334" i="1" s="1"/>
  <c r="K334" i="1"/>
  <c r="R334" i="1" s="1"/>
  <c r="X334" i="1" s="1"/>
  <c r="AC333" i="1"/>
  <c r="Z333" i="1"/>
  <c r="V333" i="1"/>
  <c r="S333" i="1"/>
  <c r="R333" i="1"/>
  <c r="X333" i="1" s="1"/>
  <c r="Q333" i="1"/>
  <c r="AE333" i="1" s="1"/>
  <c r="T333" i="1" s="1"/>
  <c r="P333" i="1"/>
  <c r="N333" i="1"/>
  <c r="M333" i="1"/>
  <c r="K333" i="1"/>
  <c r="AC332" i="1"/>
  <c r="Y332" i="1" s="1"/>
  <c r="Z332" i="1"/>
  <c r="V332" i="1"/>
  <c r="T332" i="1"/>
  <c r="S332" i="1"/>
  <c r="R332" i="1"/>
  <c r="X332" i="1" s="1"/>
  <c r="Q332" i="1"/>
  <c r="AA332" i="1" s="1"/>
  <c r="P332" i="1"/>
  <c r="T331" i="1"/>
  <c r="S331" i="1"/>
  <c r="AC331" i="1" s="1"/>
  <c r="Y331" i="1" s="1"/>
  <c r="R331" i="1"/>
  <c r="X331" i="1" s="1"/>
  <c r="Q331" i="1"/>
  <c r="AA331" i="1" s="1"/>
  <c r="P331" i="1"/>
  <c r="AC330" i="1"/>
  <c r="Y330" i="1" s="1"/>
  <c r="Z330" i="1"/>
  <c r="V330" i="1"/>
  <c r="T330" i="1"/>
  <c r="S330" i="1"/>
  <c r="R330" i="1"/>
  <c r="X330" i="1" s="1"/>
  <c r="Q330" i="1"/>
  <c r="AA330" i="1" s="1"/>
  <c r="P330" i="1"/>
  <c r="T329" i="1"/>
  <c r="S329" i="1"/>
  <c r="AC329" i="1" s="1"/>
  <c r="Y329" i="1" s="1"/>
  <c r="R329" i="1"/>
  <c r="X329" i="1" s="1"/>
  <c r="Q329" i="1"/>
  <c r="AA329" i="1" s="1"/>
  <c r="P329" i="1"/>
  <c r="AC328" i="1"/>
  <c r="Y328" i="1" s="1"/>
  <c r="Z328" i="1"/>
  <c r="V328" i="1"/>
  <c r="T328" i="1"/>
  <c r="S328" i="1"/>
  <c r="R328" i="1"/>
  <c r="X328" i="1" s="1"/>
  <c r="Q328" i="1"/>
  <c r="AA328" i="1" s="1"/>
  <c r="P328" i="1"/>
  <c r="T327" i="1"/>
  <c r="S327" i="1"/>
  <c r="AC327" i="1" s="1"/>
  <c r="Y327" i="1" s="1"/>
  <c r="Q327" i="1"/>
  <c r="AA327" i="1" s="1"/>
  <c r="P327" i="1"/>
  <c r="N327" i="1"/>
  <c r="M327" i="1" s="1"/>
  <c r="K327" i="1"/>
  <c r="R327" i="1" s="1"/>
  <c r="X327" i="1" s="1"/>
  <c r="AC326" i="1"/>
  <c r="Z326" i="1"/>
  <c r="V326" i="1"/>
  <c r="S326" i="1"/>
  <c r="R326" i="1"/>
  <c r="X326" i="1" s="1"/>
  <c r="Q326" i="1"/>
  <c r="AE326" i="1" s="1"/>
  <c r="T326" i="1" s="1"/>
  <c r="P326" i="1"/>
  <c r="N326" i="1"/>
  <c r="M326" i="1"/>
  <c r="K326" i="1"/>
  <c r="S325" i="1"/>
  <c r="AC325" i="1" s="1"/>
  <c r="Q325" i="1"/>
  <c r="AE325" i="1" s="1"/>
  <c r="T325" i="1" s="1"/>
  <c r="P325" i="1"/>
  <c r="N325" i="1"/>
  <c r="M325" i="1" s="1"/>
  <c r="K325" i="1"/>
  <c r="R325" i="1" s="1"/>
  <c r="X325" i="1" s="1"/>
  <c r="AC324" i="1"/>
  <c r="Z324" i="1"/>
  <c r="V324" i="1"/>
  <c r="S324" i="1"/>
  <c r="R324" i="1"/>
  <c r="X324" i="1" s="1"/>
  <c r="Q324" i="1"/>
  <c r="AE324" i="1" s="1"/>
  <c r="T324" i="1" s="1"/>
  <c r="P324" i="1"/>
  <c r="N324" i="1"/>
  <c r="M324" i="1"/>
  <c r="K324" i="1"/>
  <c r="S323" i="1"/>
  <c r="AC323" i="1" s="1"/>
  <c r="Q323" i="1"/>
  <c r="P323" i="1"/>
  <c r="N323" i="1"/>
  <c r="M323" i="1" s="1"/>
  <c r="K323" i="1"/>
  <c r="R323" i="1" s="1"/>
  <c r="X323" i="1" s="1"/>
  <c r="AC322" i="1"/>
  <c r="Z322" i="1"/>
  <c r="V322" i="1"/>
  <c r="S322" i="1"/>
  <c r="R322" i="1"/>
  <c r="X322" i="1" s="1"/>
  <c r="Q322" i="1"/>
  <c r="AE322" i="1" s="1"/>
  <c r="T322" i="1" s="1"/>
  <c r="P322" i="1"/>
  <c r="N322" i="1"/>
  <c r="M322" i="1"/>
  <c r="K322" i="1"/>
  <c r="S321" i="1"/>
  <c r="AC321" i="1" s="1"/>
  <c r="Q321" i="1"/>
  <c r="AE321" i="1" s="1"/>
  <c r="T321" i="1" s="1"/>
  <c r="P321" i="1"/>
  <c r="N321" i="1"/>
  <c r="M321" i="1" s="1"/>
  <c r="K321" i="1"/>
  <c r="R321" i="1" s="1"/>
  <c r="X321" i="1" s="1"/>
  <c r="AC320" i="1"/>
  <c r="Z320" i="1"/>
  <c r="V320" i="1"/>
  <c r="S320" i="1"/>
  <c r="R320" i="1"/>
  <c r="X320" i="1" s="1"/>
  <c r="Q320" i="1"/>
  <c r="AE320" i="1" s="1"/>
  <c r="T320" i="1" s="1"/>
  <c r="P320" i="1"/>
  <c r="N320" i="1"/>
  <c r="M320" i="1"/>
  <c r="K320" i="1"/>
  <c r="S319" i="1"/>
  <c r="AC319" i="1" s="1"/>
  <c r="Q319" i="1"/>
  <c r="P319" i="1"/>
  <c r="N319" i="1"/>
  <c r="M319" i="1" s="1"/>
  <c r="K319" i="1"/>
  <c r="R319" i="1" s="1"/>
  <c r="X319" i="1" s="1"/>
  <c r="AC318" i="1"/>
  <c r="Z318" i="1"/>
  <c r="V318" i="1"/>
  <c r="S318" i="1"/>
  <c r="R318" i="1"/>
  <c r="X318" i="1" s="1"/>
  <c r="Q318" i="1"/>
  <c r="AE318" i="1" s="1"/>
  <c r="T318" i="1" s="1"/>
  <c r="P318" i="1"/>
  <c r="N318" i="1"/>
  <c r="M318" i="1"/>
  <c r="K318" i="1"/>
  <c r="S317" i="1"/>
  <c r="AC317" i="1" s="1"/>
  <c r="Q317" i="1"/>
  <c r="AE317" i="1" s="1"/>
  <c r="T317" i="1" s="1"/>
  <c r="P317" i="1"/>
  <c r="N317" i="1"/>
  <c r="M317" i="1" s="1"/>
  <c r="K317" i="1"/>
  <c r="R317" i="1" s="1"/>
  <c r="X317" i="1" s="1"/>
  <c r="AC316" i="1"/>
  <c r="Z316" i="1"/>
  <c r="V316" i="1"/>
  <c r="S316" i="1"/>
  <c r="R316" i="1"/>
  <c r="X316" i="1" s="1"/>
  <c r="Q316" i="1"/>
  <c r="AE316" i="1" s="1"/>
  <c r="T316" i="1" s="1"/>
  <c r="P316" i="1"/>
  <c r="N316" i="1"/>
  <c r="M316" i="1"/>
  <c r="K316" i="1"/>
  <c r="S315" i="1"/>
  <c r="AC315" i="1" s="1"/>
  <c r="Q315" i="1"/>
  <c r="P315" i="1"/>
  <c r="N315" i="1"/>
  <c r="M315" i="1" s="1"/>
  <c r="K315" i="1"/>
  <c r="R315" i="1" s="1"/>
  <c r="X315" i="1" s="1"/>
  <c r="AC314" i="1"/>
  <c r="Z314" i="1"/>
  <c r="V314" i="1"/>
  <c r="S314" i="1"/>
  <c r="R314" i="1"/>
  <c r="X314" i="1" s="1"/>
  <c r="Q314" i="1"/>
  <c r="AE314" i="1" s="1"/>
  <c r="T314" i="1" s="1"/>
  <c r="P314" i="1"/>
  <c r="N314" i="1"/>
  <c r="M314" i="1"/>
  <c r="K314" i="1"/>
  <c r="S313" i="1"/>
  <c r="AC313" i="1" s="1"/>
  <c r="Q313" i="1"/>
  <c r="AE313" i="1" s="1"/>
  <c r="T313" i="1" s="1"/>
  <c r="P313" i="1"/>
  <c r="N313" i="1"/>
  <c r="M313" i="1" s="1"/>
  <c r="K313" i="1"/>
  <c r="R313" i="1" s="1"/>
  <c r="X313" i="1" s="1"/>
  <c r="AC312" i="1"/>
  <c r="Z312" i="1"/>
  <c r="V312" i="1"/>
  <c r="S312" i="1"/>
  <c r="R312" i="1"/>
  <c r="X312" i="1" s="1"/>
  <c r="Q312" i="1"/>
  <c r="AE312" i="1" s="1"/>
  <c r="T312" i="1" s="1"/>
  <c r="P312" i="1"/>
  <c r="N312" i="1"/>
  <c r="M312" i="1"/>
  <c r="K312" i="1"/>
  <c r="S311" i="1"/>
  <c r="AC311" i="1" s="1"/>
  <c r="Q311" i="1"/>
  <c r="P311" i="1"/>
  <c r="N311" i="1"/>
  <c r="M311" i="1" s="1"/>
  <c r="K311" i="1"/>
  <c r="R311" i="1" s="1"/>
  <c r="X311" i="1" s="1"/>
  <c r="AC310" i="1"/>
  <c r="Z310" i="1"/>
  <c r="V310" i="1"/>
  <c r="S310" i="1"/>
  <c r="R310" i="1"/>
  <c r="X310" i="1" s="1"/>
  <c r="Q310" i="1"/>
  <c r="AE310" i="1" s="1"/>
  <c r="T310" i="1" s="1"/>
  <c r="P310" i="1"/>
  <c r="N310" i="1"/>
  <c r="M310" i="1"/>
  <c r="K310" i="1"/>
  <c r="AC309" i="1"/>
  <c r="Y309" i="1" s="1"/>
  <c r="Z309" i="1"/>
  <c r="V309" i="1"/>
  <c r="T309" i="1"/>
  <c r="S309" i="1"/>
  <c r="R309" i="1"/>
  <c r="X309" i="1" s="1"/>
  <c r="Q309" i="1"/>
  <c r="AA309" i="1" s="1"/>
  <c r="P309" i="1"/>
  <c r="T308" i="1"/>
  <c r="S308" i="1"/>
  <c r="AC308" i="1" s="1"/>
  <c r="Y308" i="1" s="1"/>
  <c r="R308" i="1"/>
  <c r="X308" i="1" s="1"/>
  <c r="Q308" i="1"/>
  <c r="AA308" i="1" s="1"/>
  <c r="P308" i="1"/>
  <c r="AC307" i="1"/>
  <c r="Y307" i="1" s="1"/>
  <c r="Z307" i="1"/>
  <c r="V307" i="1"/>
  <c r="T307" i="1"/>
  <c r="S307" i="1"/>
  <c r="R307" i="1"/>
  <c r="X307" i="1" s="1"/>
  <c r="Q307" i="1"/>
  <c r="AA307" i="1" s="1"/>
  <c r="P307" i="1"/>
  <c r="T306" i="1"/>
  <c r="S306" i="1"/>
  <c r="AC306" i="1" s="1"/>
  <c r="Y306" i="1" s="1"/>
  <c r="R306" i="1"/>
  <c r="X306" i="1" s="1"/>
  <c r="Q306" i="1"/>
  <c r="AA306" i="1" s="1"/>
  <c r="P306" i="1"/>
  <c r="AC305" i="1"/>
  <c r="Y305" i="1" s="1"/>
  <c r="Z305" i="1"/>
  <c r="V305" i="1"/>
  <c r="T305" i="1"/>
  <c r="S305" i="1"/>
  <c r="R305" i="1"/>
  <c r="X305" i="1" s="1"/>
  <c r="Q305" i="1"/>
  <c r="AA305" i="1" s="1"/>
  <c r="P305" i="1"/>
  <c r="AC304" i="1"/>
  <c r="Z304" i="1"/>
  <c r="V304" i="1"/>
  <c r="S304" i="1"/>
  <c r="R304" i="1"/>
  <c r="X304" i="1" s="1"/>
  <c r="Q304" i="1"/>
  <c r="AE304" i="1" s="1"/>
  <c r="T304" i="1" s="1"/>
  <c r="P304" i="1"/>
  <c r="N304" i="1"/>
  <c r="M304" i="1"/>
  <c r="K304" i="1"/>
  <c r="S303" i="1"/>
  <c r="AC303" i="1" s="1"/>
  <c r="Q303" i="1"/>
  <c r="AE303" i="1" s="1"/>
  <c r="T303" i="1" s="1"/>
  <c r="P303" i="1"/>
  <c r="N303" i="1"/>
  <c r="M303" i="1" s="1"/>
  <c r="K303" i="1"/>
  <c r="R303" i="1" s="1"/>
  <c r="X303" i="1" s="1"/>
  <c r="AC302" i="1"/>
  <c r="Z302" i="1"/>
  <c r="V302" i="1"/>
  <c r="S302" i="1"/>
  <c r="R302" i="1"/>
  <c r="X302" i="1" s="1"/>
  <c r="Q302" i="1"/>
  <c r="AE302" i="1" s="1"/>
  <c r="T302" i="1" s="1"/>
  <c r="P302" i="1"/>
  <c r="N302" i="1"/>
  <c r="M302" i="1"/>
  <c r="K302" i="1"/>
  <c r="S301" i="1"/>
  <c r="AC301" i="1" s="1"/>
  <c r="Q301" i="1"/>
  <c r="P301" i="1"/>
  <c r="N301" i="1"/>
  <c r="M301" i="1" s="1"/>
  <c r="K301" i="1"/>
  <c r="R301" i="1" s="1"/>
  <c r="X301" i="1" s="1"/>
  <c r="AC300" i="1"/>
  <c r="Z300" i="1"/>
  <c r="V300" i="1"/>
  <c r="S300" i="1"/>
  <c r="R300" i="1"/>
  <c r="X300" i="1" s="1"/>
  <c r="Q300" i="1"/>
  <c r="AE300" i="1" s="1"/>
  <c r="T300" i="1" s="1"/>
  <c r="P300" i="1"/>
  <c r="N300" i="1"/>
  <c r="M300" i="1"/>
  <c r="K300" i="1"/>
  <c r="S299" i="1"/>
  <c r="AC299" i="1" s="1"/>
  <c r="Q299" i="1"/>
  <c r="AE299" i="1" s="1"/>
  <c r="T299" i="1" s="1"/>
  <c r="P299" i="1"/>
  <c r="N299" i="1"/>
  <c r="M299" i="1" s="1"/>
  <c r="K299" i="1"/>
  <c r="R299" i="1" s="1"/>
  <c r="X299" i="1" s="1"/>
  <c r="AC298" i="1"/>
  <c r="Z298" i="1"/>
  <c r="V298" i="1"/>
  <c r="S298" i="1"/>
  <c r="R298" i="1"/>
  <c r="X298" i="1" s="1"/>
  <c r="Q298" i="1"/>
  <c r="AE298" i="1" s="1"/>
  <c r="T298" i="1" s="1"/>
  <c r="P298" i="1"/>
  <c r="N298" i="1"/>
  <c r="M298" i="1"/>
  <c r="K298" i="1"/>
  <c r="S297" i="1"/>
  <c r="AC297" i="1" s="1"/>
  <c r="Q297" i="1"/>
  <c r="P297" i="1"/>
  <c r="N297" i="1"/>
  <c r="M297" i="1" s="1"/>
  <c r="K297" i="1"/>
  <c r="R297" i="1" s="1"/>
  <c r="X297" i="1" s="1"/>
  <c r="AC296" i="1"/>
  <c r="Z296" i="1"/>
  <c r="V296" i="1"/>
  <c r="S296" i="1"/>
  <c r="R296" i="1"/>
  <c r="X296" i="1" s="1"/>
  <c r="Q296" i="1"/>
  <c r="AE296" i="1" s="1"/>
  <c r="T296" i="1" s="1"/>
  <c r="P296" i="1"/>
  <c r="N296" i="1"/>
  <c r="M296" i="1"/>
  <c r="K296" i="1"/>
  <c r="S295" i="1"/>
  <c r="AC295" i="1" s="1"/>
  <c r="Q295" i="1"/>
  <c r="AE295" i="1" s="1"/>
  <c r="T295" i="1" s="1"/>
  <c r="P295" i="1"/>
  <c r="N295" i="1"/>
  <c r="M295" i="1" s="1"/>
  <c r="K295" i="1"/>
  <c r="R295" i="1" s="1"/>
  <c r="X295" i="1" s="1"/>
  <c r="AC294" i="1"/>
  <c r="V294" i="1"/>
  <c r="S294" i="1"/>
  <c r="R294" i="1"/>
  <c r="X294" i="1" s="1"/>
  <c r="Q294" i="1"/>
  <c r="P294" i="1"/>
  <c r="N294" i="1"/>
  <c r="M294" i="1"/>
  <c r="K294" i="1"/>
  <c r="S293" i="1"/>
  <c r="AC293" i="1" s="1"/>
  <c r="Q293" i="1"/>
  <c r="P293" i="1"/>
  <c r="N293" i="1"/>
  <c r="M293" i="1" s="1"/>
  <c r="AC292" i="1"/>
  <c r="V292" i="1"/>
  <c r="S292" i="1"/>
  <c r="R292" i="1"/>
  <c r="X292" i="1" s="1"/>
  <c r="Q292" i="1"/>
  <c r="P292" i="1"/>
  <c r="N292" i="1"/>
  <c r="M292" i="1"/>
  <c r="K292" i="1"/>
  <c r="S291" i="1"/>
  <c r="AC291" i="1" s="1"/>
  <c r="Q291" i="1"/>
  <c r="P291" i="1"/>
  <c r="N291" i="1"/>
  <c r="M291" i="1" s="1"/>
  <c r="AC290" i="1"/>
  <c r="V290" i="1"/>
  <c r="S290" i="1"/>
  <c r="R290" i="1"/>
  <c r="X290" i="1" s="1"/>
  <c r="Q290" i="1"/>
  <c r="P290" i="1"/>
  <c r="N290" i="1"/>
  <c r="M290" i="1"/>
  <c r="K290" i="1"/>
  <c r="S289" i="1"/>
  <c r="AC289" i="1" s="1"/>
  <c r="Q289" i="1"/>
  <c r="P289" i="1"/>
  <c r="N289" i="1"/>
  <c r="M289" i="1" s="1"/>
  <c r="AC288" i="1"/>
  <c r="V288" i="1"/>
  <c r="S288" i="1"/>
  <c r="R288" i="1"/>
  <c r="X288" i="1" s="1"/>
  <c r="Q288" i="1"/>
  <c r="P288" i="1"/>
  <c r="N288" i="1"/>
  <c r="M288" i="1"/>
  <c r="K288" i="1"/>
  <c r="S287" i="1"/>
  <c r="AC287" i="1" s="1"/>
  <c r="Q287" i="1"/>
  <c r="P287" i="1"/>
  <c r="N287" i="1"/>
  <c r="M287" i="1" s="1"/>
  <c r="AC286" i="1"/>
  <c r="V286" i="1"/>
  <c r="S286" i="1"/>
  <c r="R286" i="1"/>
  <c r="X286" i="1" s="1"/>
  <c r="Q286" i="1"/>
  <c r="P286" i="1"/>
  <c r="N286" i="1"/>
  <c r="M286" i="1"/>
  <c r="K286" i="1"/>
  <c r="S285" i="1"/>
  <c r="AC285" i="1" s="1"/>
  <c r="Q285" i="1"/>
  <c r="P285" i="1"/>
  <c r="N285" i="1"/>
  <c r="M285" i="1" s="1"/>
  <c r="AC284" i="1"/>
  <c r="V284" i="1"/>
  <c r="S284" i="1"/>
  <c r="R284" i="1"/>
  <c r="X284" i="1" s="1"/>
  <c r="Q284" i="1"/>
  <c r="P284" i="1"/>
  <c r="N284" i="1"/>
  <c r="M284" i="1"/>
  <c r="K284" i="1"/>
  <c r="S283" i="1"/>
  <c r="AC283" i="1" s="1"/>
  <c r="Q283" i="1"/>
  <c r="P283" i="1"/>
  <c r="N283" i="1"/>
  <c r="M283" i="1" s="1"/>
  <c r="AC282" i="1"/>
  <c r="V282" i="1"/>
  <c r="S282" i="1"/>
  <c r="R282" i="1"/>
  <c r="X282" i="1" s="1"/>
  <c r="Q282" i="1"/>
  <c r="P282" i="1"/>
  <c r="N282" i="1"/>
  <c r="M282" i="1"/>
  <c r="K282" i="1"/>
  <c r="S281" i="1"/>
  <c r="AC281" i="1" s="1"/>
  <c r="Q281" i="1"/>
  <c r="P281" i="1"/>
  <c r="N281" i="1"/>
  <c r="M281" i="1" s="1"/>
  <c r="AC280" i="1"/>
  <c r="V280" i="1"/>
  <c r="S280" i="1"/>
  <c r="R280" i="1"/>
  <c r="X280" i="1" s="1"/>
  <c r="Q280" i="1"/>
  <c r="P280" i="1"/>
  <c r="N280" i="1"/>
  <c r="M280" i="1"/>
  <c r="K280" i="1"/>
  <c r="S279" i="1"/>
  <c r="AC279" i="1" s="1"/>
  <c r="Q279" i="1"/>
  <c r="P279" i="1"/>
  <c r="N279" i="1"/>
  <c r="M279" i="1" s="1"/>
  <c r="AC278" i="1"/>
  <c r="V278" i="1"/>
  <c r="S278" i="1"/>
  <c r="R278" i="1"/>
  <c r="X278" i="1" s="1"/>
  <c r="Q278" i="1"/>
  <c r="P278" i="1"/>
  <c r="N278" i="1"/>
  <c r="M278" i="1"/>
  <c r="K278" i="1"/>
  <c r="S277" i="1"/>
  <c r="AC277" i="1" s="1"/>
  <c r="Q277" i="1"/>
  <c r="P277" i="1"/>
  <c r="N277" i="1"/>
  <c r="M277" i="1" s="1"/>
  <c r="AC276" i="1"/>
  <c r="V276" i="1"/>
  <c r="S276" i="1"/>
  <c r="R276" i="1"/>
  <c r="X276" i="1" s="1"/>
  <c r="Q276" i="1"/>
  <c r="P276" i="1"/>
  <c r="N276" i="1"/>
  <c r="M276" i="1"/>
  <c r="K276" i="1"/>
  <c r="S275" i="1"/>
  <c r="AC275" i="1" s="1"/>
  <c r="Q275" i="1"/>
  <c r="P275" i="1"/>
  <c r="N275" i="1"/>
  <c r="M275" i="1" s="1"/>
  <c r="AC274" i="1"/>
  <c r="V274" i="1"/>
  <c r="S274" i="1"/>
  <c r="R274" i="1"/>
  <c r="X274" i="1" s="1"/>
  <c r="Q274" i="1"/>
  <c r="P274" i="1"/>
  <c r="N274" i="1"/>
  <c r="M274" i="1"/>
  <c r="K274" i="1"/>
  <c r="S273" i="1"/>
  <c r="AC273" i="1" s="1"/>
  <c r="Q273" i="1"/>
  <c r="P273" i="1"/>
  <c r="N273" i="1"/>
  <c r="M273" i="1" s="1"/>
  <c r="AC272" i="1"/>
  <c r="V272" i="1"/>
  <c r="S272" i="1"/>
  <c r="R272" i="1"/>
  <c r="X272" i="1" s="1"/>
  <c r="Q272" i="1"/>
  <c r="P272" i="1"/>
  <c r="N272" i="1"/>
  <c r="M272" i="1"/>
  <c r="K272" i="1"/>
  <c r="S271" i="1"/>
  <c r="AC271" i="1" s="1"/>
  <c r="Q271" i="1"/>
  <c r="P271" i="1"/>
  <c r="N271" i="1"/>
  <c r="M271" i="1" s="1"/>
  <c r="AC270" i="1"/>
  <c r="V270" i="1"/>
  <c r="S270" i="1"/>
  <c r="R270" i="1"/>
  <c r="X270" i="1" s="1"/>
  <c r="Q270" i="1"/>
  <c r="P270" i="1"/>
  <c r="N270" i="1"/>
  <c r="M270" i="1"/>
  <c r="K270" i="1"/>
  <c r="S269" i="1"/>
  <c r="AC269" i="1" s="1"/>
  <c r="Q269" i="1"/>
  <c r="P269" i="1"/>
  <c r="N269" i="1"/>
  <c r="M269" i="1" s="1"/>
  <c r="AC268" i="1"/>
  <c r="V268" i="1"/>
  <c r="S268" i="1"/>
  <c r="R268" i="1"/>
  <c r="X268" i="1" s="1"/>
  <c r="Q268" i="1"/>
  <c r="P268" i="1"/>
  <c r="N268" i="1"/>
  <c r="M268" i="1"/>
  <c r="K268" i="1"/>
  <c r="S267" i="1"/>
  <c r="AC267" i="1" s="1"/>
  <c r="Q267" i="1"/>
  <c r="P267" i="1"/>
  <c r="N267" i="1"/>
  <c r="M267" i="1" s="1"/>
  <c r="AC266" i="1"/>
  <c r="V266" i="1"/>
  <c r="S266" i="1"/>
  <c r="R266" i="1"/>
  <c r="X266" i="1" s="1"/>
  <c r="Q266" i="1"/>
  <c r="P266" i="1"/>
  <c r="N266" i="1"/>
  <c r="M266" i="1"/>
  <c r="K266" i="1"/>
  <c r="S265" i="1"/>
  <c r="AC265" i="1" s="1"/>
  <c r="Q265" i="1"/>
  <c r="P265" i="1"/>
  <c r="N265" i="1"/>
  <c r="M265" i="1" s="1"/>
  <c r="AC264" i="1"/>
  <c r="V264" i="1"/>
  <c r="S264" i="1"/>
  <c r="R264" i="1"/>
  <c r="X264" i="1" s="1"/>
  <c r="Q264" i="1"/>
  <c r="P264" i="1"/>
  <c r="N264" i="1"/>
  <c r="M264" i="1"/>
  <c r="K264" i="1"/>
  <c r="S263" i="1"/>
  <c r="AC263" i="1" s="1"/>
  <c r="Q263" i="1"/>
  <c r="P263" i="1"/>
  <c r="N263" i="1"/>
  <c r="M263" i="1" s="1"/>
  <c r="AC262" i="1"/>
  <c r="V262" i="1"/>
  <c r="S262" i="1"/>
  <c r="R262" i="1"/>
  <c r="X262" i="1" s="1"/>
  <c r="Q262" i="1"/>
  <c r="P262" i="1"/>
  <c r="N262" i="1"/>
  <c r="M262" i="1"/>
  <c r="K262" i="1"/>
  <c r="S261" i="1"/>
  <c r="AC261" i="1" s="1"/>
  <c r="Q261" i="1"/>
  <c r="P261" i="1"/>
  <c r="N261" i="1"/>
  <c r="M261" i="1" s="1"/>
  <c r="AC260" i="1"/>
  <c r="V260" i="1"/>
  <c r="S260" i="1"/>
  <c r="R260" i="1"/>
  <c r="X260" i="1" s="1"/>
  <c r="Q260" i="1"/>
  <c r="P260" i="1"/>
  <c r="N260" i="1"/>
  <c r="M260" i="1"/>
  <c r="K260" i="1"/>
  <c r="S259" i="1"/>
  <c r="AC259" i="1" s="1"/>
  <c r="Q259" i="1"/>
  <c r="P259" i="1"/>
  <c r="N259" i="1"/>
  <c r="M259" i="1" s="1"/>
  <c r="AC258" i="1"/>
  <c r="V258" i="1"/>
  <c r="S258" i="1"/>
  <c r="R258" i="1"/>
  <c r="X258" i="1" s="1"/>
  <c r="Q258" i="1"/>
  <c r="P258" i="1"/>
  <c r="N258" i="1"/>
  <c r="M258" i="1"/>
  <c r="K258" i="1"/>
  <c r="S257" i="1"/>
  <c r="AC257" i="1" s="1"/>
  <c r="Q257" i="1"/>
  <c r="P257" i="1"/>
  <c r="N257" i="1"/>
  <c r="M257" i="1" s="1"/>
  <c r="AC256" i="1"/>
  <c r="V256" i="1"/>
  <c r="S256" i="1"/>
  <c r="R256" i="1"/>
  <c r="X256" i="1" s="1"/>
  <c r="Q256" i="1"/>
  <c r="P256" i="1"/>
  <c r="N256" i="1"/>
  <c r="M256" i="1"/>
  <c r="K256" i="1"/>
  <c r="S255" i="1"/>
  <c r="AC255" i="1" s="1"/>
  <c r="Q255" i="1"/>
  <c r="P255" i="1"/>
  <c r="N255" i="1"/>
  <c r="M255" i="1" s="1"/>
  <c r="AC254" i="1"/>
  <c r="V254" i="1"/>
  <c r="S254" i="1"/>
  <c r="R254" i="1"/>
  <c r="X254" i="1" s="1"/>
  <c r="Q254" i="1"/>
  <c r="P254" i="1"/>
  <c r="N254" i="1"/>
  <c r="M254" i="1"/>
  <c r="K254" i="1"/>
  <c r="S253" i="1"/>
  <c r="AC253" i="1" s="1"/>
  <c r="Q253" i="1"/>
  <c r="P253" i="1"/>
  <c r="N253" i="1"/>
  <c r="M253" i="1" s="1"/>
  <c r="AC252" i="1"/>
  <c r="V252" i="1"/>
  <c r="S252" i="1"/>
  <c r="R252" i="1"/>
  <c r="X252" i="1" s="1"/>
  <c r="Q252" i="1"/>
  <c r="P252" i="1"/>
  <c r="N252" i="1"/>
  <c r="M252" i="1"/>
  <c r="K252" i="1"/>
  <c r="S251" i="1"/>
  <c r="AC251" i="1" s="1"/>
  <c r="Q251" i="1"/>
  <c r="P251" i="1"/>
  <c r="N251" i="1"/>
  <c r="M251" i="1" s="1"/>
  <c r="AC250" i="1"/>
  <c r="V250" i="1"/>
  <c r="S250" i="1"/>
  <c r="R250" i="1"/>
  <c r="X250" i="1" s="1"/>
  <c r="Q250" i="1"/>
  <c r="P250" i="1"/>
  <c r="N250" i="1"/>
  <c r="M250" i="1"/>
  <c r="K250" i="1"/>
  <c r="S249" i="1"/>
  <c r="AC249" i="1" s="1"/>
  <c r="Q249" i="1"/>
  <c r="P249" i="1"/>
  <c r="N249" i="1"/>
  <c r="M249" i="1" s="1"/>
  <c r="AC248" i="1"/>
  <c r="V248" i="1"/>
  <c r="S248" i="1"/>
  <c r="R248" i="1"/>
  <c r="X248" i="1" s="1"/>
  <c r="Q248" i="1"/>
  <c r="P248" i="1"/>
  <c r="N248" i="1"/>
  <c r="M248" i="1"/>
  <c r="K248" i="1"/>
  <c r="S247" i="1"/>
  <c r="AC247" i="1" s="1"/>
  <c r="Q247" i="1"/>
  <c r="P247" i="1"/>
  <c r="N247" i="1"/>
  <c r="M247" i="1" s="1"/>
  <c r="AC246" i="1"/>
  <c r="V246" i="1"/>
  <c r="S246" i="1"/>
  <c r="R246" i="1"/>
  <c r="X246" i="1" s="1"/>
  <c r="Q246" i="1"/>
  <c r="P246" i="1"/>
  <c r="N246" i="1"/>
  <c r="M246" i="1"/>
  <c r="K246" i="1"/>
  <c r="S245" i="1"/>
  <c r="AC245" i="1" s="1"/>
  <c r="Q245" i="1"/>
  <c r="P245" i="1"/>
  <c r="N245" i="1"/>
  <c r="M245" i="1" s="1"/>
  <c r="AC244" i="1"/>
  <c r="V244" i="1"/>
  <c r="S244" i="1"/>
  <c r="R244" i="1"/>
  <c r="X244" i="1" s="1"/>
  <c r="Q244" i="1"/>
  <c r="P244" i="1"/>
  <c r="N244" i="1"/>
  <c r="M244" i="1"/>
  <c r="K244" i="1"/>
  <c r="S243" i="1"/>
  <c r="AC243" i="1" s="1"/>
  <c r="Q243" i="1"/>
  <c r="P243" i="1"/>
  <c r="N243" i="1"/>
  <c r="M243" i="1" s="1"/>
  <c r="AA242" i="1"/>
  <c r="W242" i="1"/>
  <c r="T242" i="1"/>
  <c r="S242" i="1"/>
  <c r="AC242" i="1" s="1"/>
  <c r="Y242" i="1" s="1"/>
  <c r="R242" i="1"/>
  <c r="X242" i="1" s="1"/>
  <c r="Q242" i="1"/>
  <c r="P242" i="1"/>
  <c r="AC241" i="1"/>
  <c r="Y241" i="1" s="1"/>
  <c r="Z241" i="1"/>
  <c r="V241" i="1"/>
  <c r="T241" i="1"/>
  <c r="S241" i="1"/>
  <c r="R241" i="1"/>
  <c r="X241" i="1" s="1"/>
  <c r="Q241" i="1"/>
  <c r="AA241" i="1" s="1"/>
  <c r="P241" i="1"/>
  <c r="AA240" i="1"/>
  <c r="W240" i="1"/>
  <c r="T240" i="1"/>
  <c r="S240" i="1"/>
  <c r="AC240" i="1" s="1"/>
  <c r="Y240" i="1" s="1"/>
  <c r="R240" i="1"/>
  <c r="X240" i="1" s="1"/>
  <c r="Q240" i="1"/>
  <c r="P240" i="1"/>
  <c r="AC239" i="1"/>
  <c r="Y239" i="1" s="1"/>
  <c r="Z239" i="1"/>
  <c r="V239" i="1"/>
  <c r="T239" i="1"/>
  <c r="S239" i="1"/>
  <c r="R239" i="1"/>
  <c r="X239" i="1" s="1"/>
  <c r="Q239" i="1"/>
  <c r="AA239" i="1" s="1"/>
  <c r="P239" i="1"/>
  <c r="AA238" i="1"/>
  <c r="V238" i="1"/>
  <c r="T238" i="1"/>
  <c r="S238" i="1"/>
  <c r="AC238" i="1" s="1"/>
  <c r="Y238" i="1" s="1"/>
  <c r="R238" i="1"/>
  <c r="X238" i="1" s="1"/>
  <c r="Q238" i="1"/>
  <c r="Z238" i="1" s="1"/>
  <c r="P238" i="1"/>
  <c r="AC237" i="1"/>
  <c r="Z237" i="1"/>
  <c r="V237" i="1"/>
  <c r="S237" i="1"/>
  <c r="R237" i="1"/>
  <c r="X237" i="1" s="1"/>
  <c r="Q237" i="1"/>
  <c r="AE237" i="1" s="1"/>
  <c r="T237" i="1" s="1"/>
  <c r="P237" i="1"/>
  <c r="N237" i="1"/>
  <c r="M237" i="1"/>
  <c r="K237" i="1"/>
  <c r="S236" i="1"/>
  <c r="AC236" i="1" s="1"/>
  <c r="Q236" i="1"/>
  <c r="Z236" i="1" s="1"/>
  <c r="P236" i="1"/>
  <c r="N236" i="1"/>
  <c r="M236" i="1" s="1"/>
  <c r="K236" i="1"/>
  <c r="R236" i="1" s="1"/>
  <c r="X236" i="1" s="1"/>
  <c r="AC235" i="1"/>
  <c r="Z235" i="1"/>
  <c r="V235" i="1"/>
  <c r="S235" i="1"/>
  <c r="R235" i="1"/>
  <c r="X235" i="1" s="1"/>
  <c r="Q235" i="1"/>
  <c r="AE235" i="1" s="1"/>
  <c r="T235" i="1" s="1"/>
  <c r="P235" i="1"/>
  <c r="N235" i="1"/>
  <c r="M235" i="1"/>
  <c r="K235" i="1"/>
  <c r="S234" i="1"/>
  <c r="AC234" i="1" s="1"/>
  <c r="Q234" i="1"/>
  <c r="Z234" i="1" s="1"/>
  <c r="P234" i="1"/>
  <c r="N234" i="1"/>
  <c r="M234" i="1" s="1"/>
  <c r="K234" i="1"/>
  <c r="R234" i="1" s="1"/>
  <c r="X234" i="1" s="1"/>
  <c r="AC233" i="1"/>
  <c r="Z233" i="1"/>
  <c r="V233" i="1"/>
  <c r="S233" i="1"/>
  <c r="R233" i="1"/>
  <c r="X233" i="1" s="1"/>
  <c r="Q233" i="1"/>
  <c r="AE233" i="1" s="1"/>
  <c r="T233" i="1" s="1"/>
  <c r="P233" i="1"/>
  <c r="N233" i="1"/>
  <c r="M233" i="1"/>
  <c r="K233" i="1"/>
  <c r="S232" i="1"/>
  <c r="AC232" i="1" s="1"/>
  <c r="Q232" i="1"/>
  <c r="Z232" i="1" s="1"/>
  <c r="P232" i="1"/>
  <c r="N232" i="1"/>
  <c r="M232" i="1" s="1"/>
  <c r="K232" i="1"/>
  <c r="R232" i="1" s="1"/>
  <c r="X232" i="1" s="1"/>
  <c r="AC231" i="1"/>
  <c r="Z231" i="1"/>
  <c r="V231" i="1"/>
  <c r="S231" i="1"/>
  <c r="R231" i="1"/>
  <c r="X231" i="1" s="1"/>
  <c r="Q231" i="1"/>
  <c r="AE231" i="1" s="1"/>
  <c r="T231" i="1" s="1"/>
  <c r="P231" i="1"/>
  <c r="N231" i="1"/>
  <c r="M231" i="1"/>
  <c r="K231" i="1"/>
  <c r="S230" i="1"/>
  <c r="AC230" i="1" s="1"/>
  <c r="Q230" i="1"/>
  <c r="Z230" i="1" s="1"/>
  <c r="P230" i="1"/>
  <c r="N230" i="1"/>
  <c r="M230" i="1" s="1"/>
  <c r="K230" i="1"/>
  <c r="R230" i="1" s="1"/>
  <c r="X230" i="1" s="1"/>
  <c r="AC229" i="1"/>
  <c r="Z229" i="1"/>
  <c r="V229" i="1"/>
  <c r="S229" i="1"/>
  <c r="R229" i="1"/>
  <c r="X229" i="1" s="1"/>
  <c r="Q229" i="1"/>
  <c r="AE229" i="1" s="1"/>
  <c r="T229" i="1" s="1"/>
  <c r="P229" i="1"/>
  <c r="N229" i="1"/>
  <c r="M229" i="1"/>
  <c r="K229" i="1"/>
  <c r="S228" i="1"/>
  <c r="AC228" i="1" s="1"/>
  <c r="Q228" i="1"/>
  <c r="Z228" i="1" s="1"/>
  <c r="P228" i="1"/>
  <c r="N228" i="1"/>
  <c r="M228" i="1" s="1"/>
  <c r="K228" i="1"/>
  <c r="R228" i="1" s="1"/>
  <c r="X228" i="1" s="1"/>
  <c r="AC227" i="1"/>
  <c r="Z227" i="1"/>
  <c r="V227" i="1"/>
  <c r="S227" i="1"/>
  <c r="R227" i="1"/>
  <c r="X227" i="1" s="1"/>
  <c r="Q227" i="1"/>
  <c r="AE227" i="1" s="1"/>
  <c r="T227" i="1" s="1"/>
  <c r="P227" i="1"/>
  <c r="N227" i="1"/>
  <c r="M227" i="1"/>
  <c r="K227" i="1"/>
  <c r="S226" i="1"/>
  <c r="AC226" i="1" s="1"/>
  <c r="Q226" i="1"/>
  <c r="Z226" i="1" s="1"/>
  <c r="P226" i="1"/>
  <c r="N226" i="1"/>
  <c r="M226" i="1" s="1"/>
  <c r="K226" i="1"/>
  <c r="R226" i="1" s="1"/>
  <c r="X226" i="1" s="1"/>
  <c r="AC225" i="1"/>
  <c r="Z225" i="1"/>
  <c r="V225" i="1"/>
  <c r="S225" i="1"/>
  <c r="R225" i="1"/>
  <c r="X225" i="1" s="1"/>
  <c r="Q225" i="1"/>
  <c r="AE225" i="1" s="1"/>
  <c r="T225" i="1" s="1"/>
  <c r="P225" i="1"/>
  <c r="N225" i="1"/>
  <c r="M225" i="1"/>
  <c r="K225" i="1"/>
  <c r="S224" i="1"/>
  <c r="AC224" i="1" s="1"/>
  <c r="Q224" i="1"/>
  <c r="Z224" i="1" s="1"/>
  <c r="P224" i="1"/>
  <c r="N224" i="1"/>
  <c r="M224" i="1" s="1"/>
  <c r="K224" i="1"/>
  <c r="R224" i="1" s="1"/>
  <c r="X224" i="1" s="1"/>
  <c r="AC223" i="1"/>
  <c r="Z223" i="1"/>
  <c r="V223" i="1"/>
  <c r="S223" i="1"/>
  <c r="R223" i="1"/>
  <c r="X223" i="1" s="1"/>
  <c r="Q223" i="1"/>
  <c r="AE223" i="1" s="1"/>
  <c r="T223" i="1" s="1"/>
  <c r="P223" i="1"/>
  <c r="N223" i="1"/>
  <c r="M223" i="1"/>
  <c r="K223" i="1"/>
  <c r="S222" i="1"/>
  <c r="AC222" i="1" s="1"/>
  <c r="Q222" i="1"/>
  <c r="Z222" i="1" s="1"/>
  <c r="P222" i="1"/>
  <c r="N222" i="1"/>
  <c r="M222" i="1" s="1"/>
  <c r="K222" i="1"/>
  <c r="R222" i="1" s="1"/>
  <c r="X222" i="1" s="1"/>
  <c r="AC221" i="1"/>
  <c r="Z221" i="1"/>
  <c r="V221" i="1"/>
  <c r="S221" i="1"/>
  <c r="R221" i="1"/>
  <c r="X221" i="1" s="1"/>
  <c r="Q221" i="1"/>
  <c r="AE221" i="1" s="1"/>
  <c r="T221" i="1" s="1"/>
  <c r="P221" i="1"/>
  <c r="N221" i="1"/>
  <c r="M221" i="1"/>
  <c r="K221" i="1"/>
  <c r="S220" i="1"/>
  <c r="AC220" i="1" s="1"/>
  <c r="Q220" i="1"/>
  <c r="Z220" i="1" s="1"/>
  <c r="P220" i="1"/>
  <c r="N220" i="1"/>
  <c r="M220" i="1" s="1"/>
  <c r="K220" i="1"/>
  <c r="R220" i="1" s="1"/>
  <c r="X220" i="1" s="1"/>
  <c r="AC219" i="1"/>
  <c r="Z219" i="1"/>
  <c r="V219" i="1"/>
  <c r="S219" i="1"/>
  <c r="R219" i="1"/>
  <c r="X219" i="1" s="1"/>
  <c r="Q219" i="1"/>
  <c r="AE219" i="1" s="1"/>
  <c r="T219" i="1" s="1"/>
  <c r="P219" i="1"/>
  <c r="N219" i="1"/>
  <c r="M219" i="1"/>
  <c r="K219" i="1"/>
  <c r="S218" i="1"/>
  <c r="AC218" i="1" s="1"/>
  <c r="Q218" i="1"/>
  <c r="Z218" i="1" s="1"/>
  <c r="P218" i="1"/>
  <c r="N218" i="1"/>
  <c r="M218" i="1" s="1"/>
  <c r="K218" i="1"/>
  <c r="R218" i="1" s="1"/>
  <c r="X218" i="1" s="1"/>
  <c r="AC217" i="1"/>
  <c r="Z217" i="1"/>
  <c r="V217" i="1"/>
  <c r="S217" i="1"/>
  <c r="R217" i="1"/>
  <c r="X217" i="1" s="1"/>
  <c r="Q217" i="1"/>
  <c r="AE217" i="1" s="1"/>
  <c r="T217" i="1" s="1"/>
  <c r="P217" i="1"/>
  <c r="N217" i="1"/>
  <c r="M217" i="1"/>
  <c r="K217" i="1"/>
  <c r="S216" i="1"/>
  <c r="AC216" i="1" s="1"/>
  <c r="Q216" i="1"/>
  <c r="P216" i="1"/>
  <c r="N216" i="1"/>
  <c r="M216" i="1" s="1"/>
  <c r="K216" i="1"/>
  <c r="R216" i="1" s="1"/>
  <c r="X216" i="1" s="1"/>
  <c r="AC215" i="1"/>
  <c r="Z215" i="1"/>
  <c r="V215" i="1"/>
  <c r="S215" i="1"/>
  <c r="R215" i="1"/>
  <c r="X215" i="1" s="1"/>
  <c r="Q215" i="1"/>
  <c r="AE215" i="1" s="1"/>
  <c r="T215" i="1" s="1"/>
  <c r="P215" i="1"/>
  <c r="N215" i="1"/>
  <c r="M215" i="1"/>
  <c r="K215" i="1"/>
  <c r="S214" i="1"/>
  <c r="AC214" i="1" s="1"/>
  <c r="Q214" i="1"/>
  <c r="P214" i="1"/>
  <c r="N214" i="1"/>
  <c r="M214" i="1" s="1"/>
  <c r="K214" i="1"/>
  <c r="R214" i="1" s="1"/>
  <c r="X214" i="1" s="1"/>
  <c r="AC213" i="1"/>
  <c r="Z213" i="1"/>
  <c r="V213" i="1"/>
  <c r="S213" i="1"/>
  <c r="R213" i="1"/>
  <c r="X213" i="1" s="1"/>
  <c r="Q213" i="1"/>
  <c r="AE213" i="1" s="1"/>
  <c r="T213" i="1" s="1"/>
  <c r="P213" i="1"/>
  <c r="N213" i="1"/>
  <c r="M213" i="1"/>
  <c r="K213" i="1"/>
  <c r="S212" i="1"/>
  <c r="AC212" i="1" s="1"/>
  <c r="Q212" i="1"/>
  <c r="P212" i="1"/>
  <c r="N212" i="1"/>
  <c r="M212" i="1" s="1"/>
  <c r="K212" i="1"/>
  <c r="R212" i="1" s="1"/>
  <c r="X212" i="1" s="1"/>
  <c r="AC211" i="1"/>
  <c r="Z211" i="1"/>
  <c r="V211" i="1"/>
  <c r="S211" i="1"/>
  <c r="R211" i="1"/>
  <c r="X211" i="1" s="1"/>
  <c r="Q211" i="1"/>
  <c r="AE211" i="1" s="1"/>
  <c r="T211" i="1" s="1"/>
  <c r="P211" i="1"/>
  <c r="N211" i="1"/>
  <c r="M211" i="1"/>
  <c r="K211" i="1"/>
  <c r="S210" i="1"/>
  <c r="AC210" i="1" s="1"/>
  <c r="Q210" i="1"/>
  <c r="P210" i="1"/>
  <c r="N210" i="1"/>
  <c r="M210" i="1" s="1"/>
  <c r="K210" i="1"/>
  <c r="R210" i="1" s="1"/>
  <c r="X210" i="1" s="1"/>
  <c r="AC209" i="1"/>
  <c r="Z209" i="1"/>
  <c r="V209" i="1"/>
  <c r="S209" i="1"/>
  <c r="R209" i="1"/>
  <c r="X209" i="1" s="1"/>
  <c r="Q209" i="1"/>
  <c r="AE209" i="1" s="1"/>
  <c r="T209" i="1" s="1"/>
  <c r="P209" i="1"/>
  <c r="N209" i="1"/>
  <c r="M209" i="1"/>
  <c r="K209" i="1"/>
  <c r="S208" i="1"/>
  <c r="AC208" i="1" s="1"/>
  <c r="Q208" i="1"/>
  <c r="P208" i="1"/>
  <c r="N208" i="1"/>
  <c r="M208" i="1" s="1"/>
  <c r="K208" i="1"/>
  <c r="R208" i="1" s="1"/>
  <c r="X208" i="1" s="1"/>
  <c r="AC207" i="1"/>
  <c r="Z207" i="1"/>
  <c r="V207" i="1"/>
  <c r="S207" i="1"/>
  <c r="R207" i="1"/>
  <c r="X207" i="1" s="1"/>
  <c r="Q207" i="1"/>
  <c r="AE207" i="1" s="1"/>
  <c r="T207" i="1" s="1"/>
  <c r="P207" i="1"/>
  <c r="N207" i="1"/>
  <c r="M207" i="1"/>
  <c r="K207" i="1"/>
  <c r="S206" i="1"/>
  <c r="AC206" i="1" s="1"/>
  <c r="Q206" i="1"/>
  <c r="P206" i="1"/>
  <c r="N206" i="1"/>
  <c r="M206" i="1" s="1"/>
  <c r="K206" i="1"/>
  <c r="R206" i="1" s="1"/>
  <c r="X206" i="1" s="1"/>
  <c r="AC205" i="1"/>
  <c r="Z205" i="1"/>
  <c r="V205" i="1"/>
  <c r="S205" i="1"/>
  <c r="R205" i="1"/>
  <c r="X205" i="1" s="1"/>
  <c r="Q205" i="1"/>
  <c r="AE205" i="1" s="1"/>
  <c r="T205" i="1" s="1"/>
  <c r="P205" i="1"/>
  <c r="N205" i="1"/>
  <c r="M205" i="1"/>
  <c r="K205" i="1"/>
  <c r="S204" i="1"/>
  <c r="AC204" i="1" s="1"/>
  <c r="Q204" i="1"/>
  <c r="P204" i="1"/>
  <c r="N204" i="1"/>
  <c r="M204" i="1" s="1"/>
  <c r="K204" i="1"/>
  <c r="R204" i="1" s="1"/>
  <c r="X204" i="1" s="1"/>
  <c r="AC203" i="1"/>
  <c r="Z203" i="1"/>
  <c r="V203" i="1"/>
  <c r="S203" i="1"/>
  <c r="R203" i="1"/>
  <c r="X203" i="1" s="1"/>
  <c r="Q203" i="1"/>
  <c r="AE203" i="1" s="1"/>
  <c r="T203" i="1" s="1"/>
  <c r="P203" i="1"/>
  <c r="N203" i="1"/>
  <c r="M203" i="1"/>
  <c r="K203" i="1"/>
  <c r="S202" i="1"/>
  <c r="AC202" i="1" s="1"/>
  <c r="Q202" i="1"/>
  <c r="P202" i="1"/>
  <c r="N202" i="1"/>
  <c r="M202" i="1" s="1"/>
  <c r="K202" i="1"/>
  <c r="R202" i="1" s="1"/>
  <c r="X202" i="1" s="1"/>
  <c r="AC201" i="1"/>
  <c r="Z201" i="1"/>
  <c r="V201" i="1"/>
  <c r="S201" i="1"/>
  <c r="R201" i="1"/>
  <c r="X201" i="1" s="1"/>
  <c r="Q201" i="1"/>
  <c r="AE201" i="1" s="1"/>
  <c r="T201" i="1" s="1"/>
  <c r="P201" i="1"/>
  <c r="N201" i="1"/>
  <c r="M201" i="1"/>
  <c r="K201" i="1"/>
  <c r="S200" i="1"/>
  <c r="AC200" i="1" s="1"/>
  <c r="Q200" i="1"/>
  <c r="P200" i="1"/>
  <c r="N200" i="1"/>
  <c r="M200" i="1" s="1"/>
  <c r="K200" i="1"/>
  <c r="R200" i="1" s="1"/>
  <c r="X200" i="1" s="1"/>
  <c r="AC199" i="1"/>
  <c r="Z199" i="1"/>
  <c r="V199" i="1"/>
  <c r="S199" i="1"/>
  <c r="R199" i="1"/>
  <c r="X199" i="1" s="1"/>
  <c r="Q199" i="1"/>
  <c r="AE199" i="1" s="1"/>
  <c r="T199" i="1" s="1"/>
  <c r="P199" i="1"/>
  <c r="N199" i="1"/>
  <c r="M199" i="1"/>
  <c r="K199" i="1"/>
  <c r="S198" i="1"/>
  <c r="AC198" i="1" s="1"/>
  <c r="Q198" i="1"/>
  <c r="P198" i="1"/>
  <c r="N198" i="1"/>
  <c r="M198" i="1" s="1"/>
  <c r="K198" i="1"/>
  <c r="R198" i="1" s="1"/>
  <c r="X198" i="1" s="1"/>
  <c r="AC197" i="1"/>
  <c r="Z197" i="1"/>
  <c r="V197" i="1"/>
  <c r="S197" i="1"/>
  <c r="R197" i="1"/>
  <c r="X197" i="1" s="1"/>
  <c r="Q197" i="1"/>
  <c r="AE197" i="1" s="1"/>
  <c r="T197" i="1" s="1"/>
  <c r="P197" i="1"/>
  <c r="N197" i="1"/>
  <c r="M197" i="1"/>
  <c r="K197" i="1"/>
  <c r="S196" i="1"/>
  <c r="AC196" i="1" s="1"/>
  <c r="Q196" i="1"/>
  <c r="P196" i="1"/>
  <c r="N196" i="1"/>
  <c r="M196" i="1" s="1"/>
  <c r="K196" i="1"/>
  <c r="R196" i="1" s="1"/>
  <c r="X196" i="1" s="1"/>
  <c r="AC195" i="1"/>
  <c r="Z195" i="1"/>
  <c r="V195" i="1"/>
  <c r="S195" i="1"/>
  <c r="R195" i="1"/>
  <c r="X195" i="1" s="1"/>
  <c r="Q195" i="1"/>
  <c r="AE195" i="1" s="1"/>
  <c r="T195" i="1" s="1"/>
  <c r="P195" i="1"/>
  <c r="N195" i="1"/>
  <c r="M195" i="1"/>
  <c r="K195" i="1"/>
  <c r="S194" i="1"/>
  <c r="AC194" i="1" s="1"/>
  <c r="Q194" i="1"/>
  <c r="P194" i="1"/>
  <c r="N194" i="1"/>
  <c r="M194" i="1" s="1"/>
  <c r="K194" i="1"/>
  <c r="R194" i="1" s="1"/>
  <c r="X194" i="1" s="1"/>
  <c r="AC193" i="1"/>
  <c r="Z193" i="1"/>
  <c r="V193" i="1"/>
  <c r="S193" i="1"/>
  <c r="R193" i="1"/>
  <c r="X193" i="1" s="1"/>
  <c r="Q193" i="1"/>
  <c r="AE193" i="1" s="1"/>
  <c r="T193" i="1" s="1"/>
  <c r="P193" i="1"/>
  <c r="N193" i="1"/>
  <c r="M193" i="1"/>
  <c r="K193" i="1"/>
  <c r="S192" i="1"/>
  <c r="AC192" i="1" s="1"/>
  <c r="Q192" i="1"/>
  <c r="P192" i="1"/>
  <c r="N192" i="1"/>
  <c r="M192" i="1" s="1"/>
  <c r="K192" i="1"/>
  <c r="R192" i="1" s="1"/>
  <c r="X192" i="1" s="1"/>
  <c r="AC191" i="1"/>
  <c r="Z191" i="1"/>
  <c r="V191" i="1"/>
  <c r="S191" i="1"/>
  <c r="R191" i="1"/>
  <c r="X191" i="1" s="1"/>
  <c r="Q191" i="1"/>
  <c r="AE191" i="1" s="1"/>
  <c r="T191" i="1" s="1"/>
  <c r="P191" i="1"/>
  <c r="N191" i="1"/>
  <c r="M191" i="1"/>
  <c r="K191" i="1"/>
  <c r="S190" i="1"/>
  <c r="AC190" i="1" s="1"/>
  <c r="Q190" i="1"/>
  <c r="P190" i="1"/>
  <c r="N190" i="1"/>
  <c r="M190" i="1" s="1"/>
  <c r="K190" i="1"/>
  <c r="R190" i="1" s="1"/>
  <c r="X190" i="1" s="1"/>
  <c r="AC189" i="1"/>
  <c r="Z189" i="1"/>
  <c r="V189" i="1"/>
  <c r="S189" i="1"/>
  <c r="R189" i="1"/>
  <c r="X189" i="1" s="1"/>
  <c r="Q189" i="1"/>
  <c r="AE189" i="1" s="1"/>
  <c r="T189" i="1" s="1"/>
  <c r="P189" i="1"/>
  <c r="N189" i="1"/>
  <c r="M189" i="1"/>
  <c r="K189" i="1"/>
  <c r="S188" i="1"/>
  <c r="AC188" i="1" s="1"/>
  <c r="Q188" i="1"/>
  <c r="P188" i="1"/>
  <c r="N188" i="1"/>
  <c r="M188" i="1" s="1"/>
  <c r="K188" i="1"/>
  <c r="R188" i="1" s="1"/>
  <c r="X188" i="1" s="1"/>
  <c r="AC187" i="1"/>
  <c r="Z187" i="1"/>
  <c r="V187" i="1"/>
  <c r="S187" i="1"/>
  <c r="R187" i="1"/>
  <c r="X187" i="1" s="1"/>
  <c r="Q187" i="1"/>
  <c r="AE187" i="1" s="1"/>
  <c r="T187" i="1" s="1"/>
  <c r="P187" i="1"/>
  <c r="N187" i="1"/>
  <c r="M187" i="1"/>
  <c r="K187" i="1"/>
  <c r="S186" i="1"/>
  <c r="AC186" i="1" s="1"/>
  <c r="Q186" i="1"/>
  <c r="P186" i="1"/>
  <c r="N186" i="1"/>
  <c r="M186" i="1" s="1"/>
  <c r="K186" i="1"/>
  <c r="R186" i="1" s="1"/>
  <c r="X186" i="1" s="1"/>
  <c r="AC185" i="1"/>
  <c r="Z185" i="1"/>
  <c r="V185" i="1"/>
  <c r="S185" i="1"/>
  <c r="R185" i="1"/>
  <c r="X185" i="1" s="1"/>
  <c r="Q185" i="1"/>
  <c r="AE185" i="1" s="1"/>
  <c r="T185" i="1" s="1"/>
  <c r="P185" i="1"/>
  <c r="N185" i="1"/>
  <c r="M185" i="1"/>
  <c r="K185" i="1"/>
  <c r="S184" i="1"/>
  <c r="AC184" i="1" s="1"/>
  <c r="Q184" i="1"/>
  <c r="P184" i="1"/>
  <c r="N184" i="1"/>
  <c r="M184" i="1" s="1"/>
  <c r="K184" i="1"/>
  <c r="R184" i="1" s="1"/>
  <c r="X184" i="1" s="1"/>
  <c r="AC183" i="1"/>
  <c r="Z183" i="1"/>
  <c r="V183" i="1"/>
  <c r="S183" i="1"/>
  <c r="R183" i="1"/>
  <c r="X183" i="1" s="1"/>
  <c r="Q183" i="1"/>
  <c r="AE183" i="1" s="1"/>
  <c r="T183" i="1" s="1"/>
  <c r="P183" i="1"/>
  <c r="N183" i="1"/>
  <c r="M183" i="1"/>
  <c r="K183" i="1"/>
  <c r="S182" i="1"/>
  <c r="AC182" i="1" s="1"/>
  <c r="Q182" i="1"/>
  <c r="P182" i="1"/>
  <c r="N182" i="1"/>
  <c r="M182" i="1" s="1"/>
  <c r="K182" i="1"/>
  <c r="R182" i="1" s="1"/>
  <c r="X182" i="1" s="1"/>
  <c r="AC181" i="1"/>
  <c r="Z181" i="1"/>
  <c r="V181" i="1"/>
  <c r="S181" i="1"/>
  <c r="R181" i="1"/>
  <c r="X181" i="1" s="1"/>
  <c r="Q181" i="1"/>
  <c r="AE181" i="1" s="1"/>
  <c r="T181" i="1" s="1"/>
  <c r="P181" i="1"/>
  <c r="N181" i="1"/>
  <c r="M181" i="1"/>
  <c r="K181" i="1"/>
  <c r="S180" i="1"/>
  <c r="AC180" i="1" s="1"/>
  <c r="Q180" i="1"/>
  <c r="P180" i="1"/>
  <c r="N180" i="1"/>
  <c r="M180" i="1" s="1"/>
  <c r="K180" i="1"/>
  <c r="R180" i="1" s="1"/>
  <c r="X180" i="1" s="1"/>
  <c r="T179" i="1"/>
  <c r="S179" i="1"/>
  <c r="AC179" i="1" s="1"/>
  <c r="Y179" i="1" s="1"/>
  <c r="R179" i="1"/>
  <c r="X179" i="1" s="1"/>
  <c r="Q179" i="1"/>
  <c r="AA179" i="1" s="1"/>
  <c r="P179" i="1"/>
  <c r="AC178" i="1"/>
  <c r="Y178" i="1" s="1"/>
  <c r="Z178" i="1"/>
  <c r="V178" i="1"/>
  <c r="T178" i="1"/>
  <c r="S178" i="1"/>
  <c r="R178" i="1"/>
  <c r="X178" i="1" s="1"/>
  <c r="Q178" i="1"/>
  <c r="AA178" i="1" s="1"/>
  <c r="P178" i="1"/>
  <c r="T177" i="1"/>
  <c r="S177" i="1"/>
  <c r="AC177" i="1" s="1"/>
  <c r="Y177" i="1" s="1"/>
  <c r="R177" i="1"/>
  <c r="X177" i="1" s="1"/>
  <c r="Q177" i="1"/>
  <c r="AA177" i="1" s="1"/>
  <c r="P177" i="1"/>
  <c r="AC176" i="1"/>
  <c r="Y176" i="1" s="1"/>
  <c r="Z176" i="1"/>
  <c r="V176" i="1"/>
  <c r="T176" i="1"/>
  <c r="S176" i="1"/>
  <c r="R176" i="1"/>
  <c r="X176" i="1" s="1"/>
  <c r="Q176" i="1"/>
  <c r="AA176" i="1" s="1"/>
  <c r="P176" i="1"/>
  <c r="T175" i="1"/>
  <c r="S175" i="1"/>
  <c r="AC175" i="1" s="1"/>
  <c r="Y175" i="1" s="1"/>
  <c r="R175" i="1"/>
  <c r="X175" i="1" s="1"/>
  <c r="Q175" i="1"/>
  <c r="AA175" i="1" s="1"/>
  <c r="P175" i="1"/>
  <c r="S174" i="1"/>
  <c r="AC174" i="1" s="1"/>
  <c r="Q174" i="1"/>
  <c r="AA174" i="1" s="1"/>
  <c r="N174" i="1"/>
  <c r="M174" i="1"/>
  <c r="K174" i="1"/>
  <c r="R174" i="1" s="1"/>
  <c r="X174" i="1" s="1"/>
  <c r="S173" i="1"/>
  <c r="AC173" i="1" s="1"/>
  <c r="Q173" i="1"/>
  <c r="AA173" i="1" s="1"/>
  <c r="P173" i="1"/>
  <c r="N173" i="1"/>
  <c r="M173" i="1" s="1"/>
  <c r="AC172" i="1"/>
  <c r="Z172" i="1" s="1"/>
  <c r="V172" i="1"/>
  <c r="S172" i="1"/>
  <c r="R172" i="1"/>
  <c r="X172" i="1" s="1"/>
  <c r="Q172" i="1"/>
  <c r="P172" i="1"/>
  <c r="N172" i="1"/>
  <c r="M172" i="1"/>
  <c r="K172" i="1"/>
  <c r="S171" i="1"/>
  <c r="AC171" i="1" s="1"/>
  <c r="Q171" i="1"/>
  <c r="AA171" i="1" s="1"/>
  <c r="P171" i="1"/>
  <c r="N171" i="1"/>
  <c r="M171" i="1" s="1"/>
  <c r="AC170" i="1"/>
  <c r="Z170" i="1" s="1"/>
  <c r="V170" i="1"/>
  <c r="S170" i="1"/>
  <c r="R170" i="1"/>
  <c r="X170" i="1" s="1"/>
  <c r="Q170" i="1"/>
  <c r="P170" i="1"/>
  <c r="N170" i="1"/>
  <c r="M170" i="1"/>
  <c r="K170" i="1"/>
  <c r="S169" i="1"/>
  <c r="AC169" i="1" s="1"/>
  <c r="Q169" i="1"/>
  <c r="AA169" i="1" s="1"/>
  <c r="P169" i="1"/>
  <c r="N169" i="1"/>
  <c r="M169" i="1" s="1"/>
  <c r="AC168" i="1"/>
  <c r="Z168" i="1" s="1"/>
  <c r="V168" i="1"/>
  <c r="S168" i="1"/>
  <c r="R168" i="1"/>
  <c r="X168" i="1" s="1"/>
  <c r="Q168" i="1"/>
  <c r="P168" i="1"/>
  <c r="N168" i="1"/>
  <c r="M168" i="1"/>
  <c r="K168" i="1"/>
  <c r="S167" i="1"/>
  <c r="AC167" i="1" s="1"/>
  <c r="Q167" i="1"/>
  <c r="AA167" i="1" s="1"/>
  <c r="P167" i="1"/>
  <c r="N167" i="1"/>
  <c r="M167" i="1" s="1"/>
  <c r="AC166" i="1"/>
  <c r="Z166" i="1" s="1"/>
  <c r="V166" i="1"/>
  <c r="S166" i="1"/>
  <c r="R166" i="1"/>
  <c r="X166" i="1" s="1"/>
  <c r="Q166" i="1"/>
  <c r="P166" i="1"/>
  <c r="N166" i="1"/>
  <c r="M166" i="1"/>
  <c r="K166" i="1"/>
  <c r="S165" i="1"/>
  <c r="AC165" i="1" s="1"/>
  <c r="Q165" i="1"/>
  <c r="AA165" i="1" s="1"/>
  <c r="P165" i="1"/>
  <c r="N165" i="1"/>
  <c r="M165" i="1" s="1"/>
  <c r="AC164" i="1"/>
  <c r="Z164" i="1" s="1"/>
  <c r="V164" i="1"/>
  <c r="S164" i="1"/>
  <c r="R164" i="1"/>
  <c r="X164" i="1" s="1"/>
  <c r="Q164" i="1"/>
  <c r="P164" i="1"/>
  <c r="N164" i="1"/>
  <c r="M164" i="1"/>
  <c r="K164" i="1"/>
  <c r="Y163" i="1"/>
  <c r="S163" i="1"/>
  <c r="AC163" i="1" s="1"/>
  <c r="Q163" i="1"/>
  <c r="AA163" i="1" s="1"/>
  <c r="P163" i="1"/>
  <c r="N163" i="1"/>
  <c r="M163" i="1" s="1"/>
  <c r="AC162" i="1"/>
  <c r="Y162" i="1" s="1"/>
  <c r="V162" i="1"/>
  <c r="S162" i="1"/>
  <c r="R162" i="1"/>
  <c r="X162" i="1" s="1"/>
  <c r="Q162" i="1"/>
  <c r="P162" i="1"/>
  <c r="N162" i="1"/>
  <c r="M162" i="1"/>
  <c r="K162" i="1"/>
  <c r="Y161" i="1"/>
  <c r="S161" i="1"/>
  <c r="AC161" i="1" s="1"/>
  <c r="Q161" i="1"/>
  <c r="AA161" i="1" s="1"/>
  <c r="P161" i="1"/>
  <c r="N161" i="1"/>
  <c r="M161" i="1" s="1"/>
  <c r="AF160" i="1"/>
  <c r="S160" i="1"/>
  <c r="AC160" i="1" s="1"/>
  <c r="Y160" i="1" s="1"/>
  <c r="Q160" i="1"/>
  <c r="P160" i="1"/>
  <c r="N160" i="1"/>
  <c r="M160" i="1" s="1"/>
  <c r="K160" i="1"/>
  <c r="R160" i="1" s="1"/>
  <c r="X160" i="1" s="1"/>
  <c r="AG159" i="1"/>
  <c r="AF159" i="1"/>
  <c r="AC159" i="1"/>
  <c r="Y159" i="1" s="1"/>
  <c r="Z159" i="1"/>
  <c r="V159" i="1"/>
  <c r="S159" i="1"/>
  <c r="R159" i="1"/>
  <c r="X159" i="1" s="1"/>
  <c r="Q159" i="1"/>
  <c r="AE159" i="1" s="1"/>
  <c r="T159" i="1" s="1"/>
  <c r="P159" i="1"/>
  <c r="N159" i="1"/>
  <c r="M159" i="1"/>
  <c r="K159" i="1"/>
  <c r="AG158" i="1"/>
  <c r="AF158" i="1"/>
  <c r="S158" i="1"/>
  <c r="AC158" i="1" s="1"/>
  <c r="Q158" i="1"/>
  <c r="P158" i="1"/>
  <c r="N158" i="1"/>
  <c r="M158" i="1" s="1"/>
  <c r="K158" i="1"/>
  <c r="R158" i="1" s="1"/>
  <c r="X158" i="1" s="1"/>
  <c r="AC157" i="1"/>
  <c r="Z157" i="1"/>
  <c r="V157" i="1"/>
  <c r="S157" i="1"/>
  <c r="R157" i="1"/>
  <c r="X157" i="1" s="1"/>
  <c r="Q157" i="1"/>
  <c r="AE157" i="1" s="1"/>
  <c r="T157" i="1" s="1"/>
  <c r="P157" i="1"/>
  <c r="N157" i="1"/>
  <c r="M157" i="1"/>
  <c r="K157" i="1"/>
  <c r="S156" i="1"/>
  <c r="AC156" i="1" s="1"/>
  <c r="Q156" i="1"/>
  <c r="P156" i="1"/>
  <c r="N156" i="1"/>
  <c r="M156" i="1" s="1"/>
  <c r="K156" i="1"/>
  <c r="R156" i="1" s="1"/>
  <c r="X156" i="1" s="1"/>
  <c r="AC155" i="1"/>
  <c r="Z155" i="1"/>
  <c r="V155" i="1"/>
  <c r="S155" i="1"/>
  <c r="R155" i="1"/>
  <c r="X155" i="1" s="1"/>
  <c r="Q155" i="1"/>
  <c r="AE155" i="1" s="1"/>
  <c r="T155" i="1" s="1"/>
  <c r="P155" i="1"/>
  <c r="N155" i="1"/>
  <c r="M155" i="1"/>
  <c r="K155" i="1"/>
  <c r="S154" i="1"/>
  <c r="AC154" i="1" s="1"/>
  <c r="Q154" i="1"/>
  <c r="P154" i="1"/>
  <c r="N154" i="1"/>
  <c r="M154" i="1" s="1"/>
  <c r="K154" i="1"/>
  <c r="R154" i="1" s="1"/>
  <c r="X154" i="1" s="1"/>
  <c r="AC153" i="1"/>
  <c r="Z153" i="1"/>
  <c r="V153" i="1"/>
  <c r="S153" i="1"/>
  <c r="R153" i="1"/>
  <c r="X153" i="1" s="1"/>
  <c r="Q153" i="1"/>
  <c r="AE153" i="1" s="1"/>
  <c r="T153" i="1" s="1"/>
  <c r="P153" i="1"/>
  <c r="N153" i="1"/>
  <c r="M153" i="1"/>
  <c r="K153" i="1"/>
  <c r="S152" i="1"/>
  <c r="AC152" i="1" s="1"/>
  <c r="Q152" i="1"/>
  <c r="P152" i="1"/>
  <c r="N152" i="1"/>
  <c r="M152" i="1" s="1"/>
  <c r="K152" i="1"/>
  <c r="R152" i="1" s="1"/>
  <c r="X152" i="1" s="1"/>
  <c r="S151" i="1"/>
  <c r="AC151" i="1" s="1"/>
  <c r="Q151" i="1"/>
  <c r="Z151" i="1" s="1"/>
  <c r="P151" i="1"/>
  <c r="N151" i="1"/>
  <c r="M151" i="1" s="1"/>
  <c r="K151" i="1"/>
  <c r="R151" i="1" s="1"/>
  <c r="X151" i="1" s="1"/>
  <c r="AC150" i="1"/>
  <c r="Z150" i="1"/>
  <c r="V150" i="1"/>
  <c r="S150" i="1"/>
  <c r="R150" i="1"/>
  <c r="X150" i="1" s="1"/>
  <c r="Q150" i="1"/>
  <c r="AE150" i="1" s="1"/>
  <c r="T150" i="1" s="1"/>
  <c r="P150" i="1"/>
  <c r="N150" i="1"/>
  <c r="M150" i="1"/>
  <c r="K150" i="1"/>
  <c r="S149" i="1"/>
  <c r="AC149" i="1" s="1"/>
  <c r="Q149" i="1"/>
  <c r="AE149" i="1" s="1"/>
  <c r="T149" i="1" s="1"/>
  <c r="P149" i="1"/>
  <c r="N149" i="1"/>
  <c r="M149" i="1" s="1"/>
  <c r="K149" i="1"/>
  <c r="R149" i="1" s="1"/>
  <c r="X149" i="1" s="1"/>
  <c r="AC148" i="1"/>
  <c r="Z148" i="1"/>
  <c r="V148" i="1"/>
  <c r="S148" i="1"/>
  <c r="R148" i="1"/>
  <c r="X148" i="1" s="1"/>
  <c r="Q148" i="1"/>
  <c r="AE148" i="1" s="1"/>
  <c r="T148" i="1" s="1"/>
  <c r="P148" i="1"/>
  <c r="N148" i="1"/>
  <c r="M148" i="1"/>
  <c r="K148" i="1"/>
  <c r="S147" i="1"/>
  <c r="AC147" i="1" s="1"/>
  <c r="Q147" i="1"/>
  <c r="P147" i="1"/>
  <c r="N147" i="1"/>
  <c r="M147" i="1" s="1"/>
  <c r="K147" i="1"/>
  <c r="R147" i="1" s="1"/>
  <c r="X147" i="1" s="1"/>
  <c r="AC146" i="1"/>
  <c r="Z146" i="1"/>
  <c r="V146" i="1"/>
  <c r="S146" i="1"/>
  <c r="R146" i="1"/>
  <c r="X146" i="1" s="1"/>
  <c r="Q146" i="1"/>
  <c r="AE146" i="1" s="1"/>
  <c r="T146" i="1" s="1"/>
  <c r="P146" i="1"/>
  <c r="N146" i="1"/>
  <c r="M146" i="1"/>
  <c r="K146" i="1"/>
  <c r="S145" i="1"/>
  <c r="AC145" i="1" s="1"/>
  <c r="Q145" i="1"/>
  <c r="AE145" i="1" s="1"/>
  <c r="T145" i="1" s="1"/>
  <c r="P145" i="1"/>
  <c r="N145" i="1"/>
  <c r="M145" i="1" s="1"/>
  <c r="K145" i="1"/>
  <c r="R145" i="1" s="1"/>
  <c r="X145" i="1" s="1"/>
  <c r="AC144" i="1"/>
  <c r="Z144" i="1"/>
  <c r="V144" i="1"/>
  <c r="S144" i="1"/>
  <c r="R144" i="1"/>
  <c r="X144" i="1" s="1"/>
  <c r="Q144" i="1"/>
  <c r="AE144" i="1" s="1"/>
  <c r="T144" i="1" s="1"/>
  <c r="P144" i="1"/>
  <c r="N144" i="1"/>
  <c r="M144" i="1"/>
  <c r="K144" i="1"/>
  <c r="S143" i="1"/>
  <c r="AC143" i="1" s="1"/>
  <c r="Q143" i="1"/>
  <c r="P143" i="1"/>
  <c r="N143" i="1"/>
  <c r="M143" i="1" s="1"/>
  <c r="K143" i="1"/>
  <c r="R143" i="1" s="1"/>
  <c r="X143" i="1" s="1"/>
  <c r="AC142" i="1"/>
  <c r="Z142" i="1"/>
  <c r="V142" i="1"/>
  <c r="S142" i="1"/>
  <c r="R142" i="1"/>
  <c r="X142" i="1" s="1"/>
  <c r="Q142" i="1"/>
  <c r="AE142" i="1" s="1"/>
  <c r="T142" i="1" s="1"/>
  <c r="P142" i="1"/>
  <c r="N142" i="1"/>
  <c r="M142" i="1"/>
  <c r="K142" i="1"/>
  <c r="S141" i="1"/>
  <c r="AC141" i="1" s="1"/>
  <c r="Q141" i="1"/>
  <c r="AE141" i="1" s="1"/>
  <c r="T141" i="1" s="1"/>
  <c r="P141" i="1"/>
  <c r="N141" i="1"/>
  <c r="M141" i="1" s="1"/>
  <c r="K141" i="1"/>
  <c r="R141" i="1" s="1"/>
  <c r="X141" i="1" s="1"/>
  <c r="AC140" i="1"/>
  <c r="Z140" i="1"/>
  <c r="V140" i="1"/>
  <c r="S140" i="1"/>
  <c r="R140" i="1"/>
  <c r="X140" i="1" s="1"/>
  <c r="Q140" i="1"/>
  <c r="AE140" i="1" s="1"/>
  <c r="T140" i="1" s="1"/>
  <c r="P140" i="1"/>
  <c r="N140" i="1"/>
  <c r="M140" i="1"/>
  <c r="K140" i="1"/>
  <c r="S139" i="1"/>
  <c r="AC139" i="1" s="1"/>
  <c r="Q139" i="1"/>
  <c r="P139" i="1"/>
  <c r="N139" i="1"/>
  <c r="M139" i="1" s="1"/>
  <c r="K139" i="1"/>
  <c r="R139" i="1" s="1"/>
  <c r="X139" i="1" s="1"/>
  <c r="AC138" i="1"/>
  <c r="Z138" i="1"/>
  <c r="V138" i="1"/>
  <c r="S138" i="1"/>
  <c r="R138" i="1"/>
  <c r="X138" i="1" s="1"/>
  <c r="Q138" i="1"/>
  <c r="AE138" i="1" s="1"/>
  <c r="T138" i="1" s="1"/>
  <c r="P138" i="1"/>
  <c r="N138" i="1"/>
  <c r="M138" i="1"/>
  <c r="K138" i="1"/>
  <c r="S137" i="1"/>
  <c r="AC137" i="1" s="1"/>
  <c r="Q137" i="1"/>
  <c r="AE137" i="1" s="1"/>
  <c r="T137" i="1" s="1"/>
  <c r="P137" i="1"/>
  <c r="N137" i="1"/>
  <c r="M137" i="1" s="1"/>
  <c r="K137" i="1"/>
  <c r="R137" i="1" s="1"/>
  <c r="X137" i="1" s="1"/>
  <c r="AC136" i="1"/>
  <c r="Z136" i="1"/>
  <c r="V136" i="1"/>
  <c r="S136" i="1"/>
  <c r="R136" i="1"/>
  <c r="X136" i="1" s="1"/>
  <c r="Q136" i="1"/>
  <c r="AE136" i="1" s="1"/>
  <c r="T136" i="1" s="1"/>
  <c r="P136" i="1"/>
  <c r="N136" i="1"/>
  <c r="M136" i="1"/>
  <c r="K136" i="1"/>
  <c r="S135" i="1"/>
  <c r="AC135" i="1" s="1"/>
  <c r="Q135" i="1"/>
  <c r="P135" i="1"/>
  <c r="N135" i="1"/>
  <c r="M135" i="1" s="1"/>
  <c r="K135" i="1"/>
  <c r="R135" i="1" s="1"/>
  <c r="X135" i="1" s="1"/>
  <c r="AC134" i="1"/>
  <c r="Z134" i="1"/>
  <c r="V134" i="1"/>
  <c r="S134" i="1"/>
  <c r="R134" i="1"/>
  <c r="X134" i="1" s="1"/>
  <c r="Q134" i="1"/>
  <c r="AE134" i="1" s="1"/>
  <c r="T134" i="1" s="1"/>
  <c r="P134" i="1"/>
  <c r="N134" i="1"/>
  <c r="M134" i="1"/>
  <c r="K134" i="1"/>
  <c r="S133" i="1"/>
  <c r="AC133" i="1" s="1"/>
  <c r="Q133" i="1"/>
  <c r="AE133" i="1" s="1"/>
  <c r="T133" i="1" s="1"/>
  <c r="P133" i="1"/>
  <c r="N133" i="1"/>
  <c r="M133" i="1" s="1"/>
  <c r="K133" i="1"/>
  <c r="R133" i="1" s="1"/>
  <c r="X133" i="1" s="1"/>
  <c r="AC132" i="1"/>
  <c r="Z132" i="1"/>
  <c r="V132" i="1"/>
  <c r="S132" i="1"/>
  <c r="R132" i="1"/>
  <c r="X132" i="1" s="1"/>
  <c r="Q132" i="1"/>
  <c r="AE132" i="1" s="1"/>
  <c r="T132" i="1" s="1"/>
  <c r="P132" i="1"/>
  <c r="N132" i="1"/>
  <c r="M132" i="1"/>
  <c r="K132" i="1"/>
  <c r="S131" i="1"/>
  <c r="AC131" i="1" s="1"/>
  <c r="Y131" i="1" s="1"/>
  <c r="Q131" i="1"/>
  <c r="P131" i="1"/>
  <c r="N131" i="1"/>
  <c r="M131" i="1" s="1"/>
  <c r="K131" i="1"/>
  <c r="R131" i="1" s="1"/>
  <c r="X131" i="1" s="1"/>
  <c r="AC130" i="1"/>
  <c r="Y130" i="1" s="1"/>
  <c r="Z130" i="1"/>
  <c r="V130" i="1"/>
  <c r="S130" i="1"/>
  <c r="R130" i="1"/>
  <c r="X130" i="1" s="1"/>
  <c r="Q130" i="1"/>
  <c r="AE130" i="1" s="1"/>
  <c r="T130" i="1" s="1"/>
  <c r="P130" i="1"/>
  <c r="N130" i="1"/>
  <c r="M130" i="1"/>
  <c r="K130" i="1"/>
  <c r="S129" i="1"/>
  <c r="AC129" i="1" s="1"/>
  <c r="Y129" i="1" s="1"/>
  <c r="Q129" i="1"/>
  <c r="AE129" i="1" s="1"/>
  <c r="T129" i="1" s="1"/>
  <c r="P129" i="1"/>
  <c r="N129" i="1"/>
  <c r="M129" i="1" s="1"/>
  <c r="K129" i="1"/>
  <c r="R129" i="1" s="1"/>
  <c r="X129" i="1" s="1"/>
  <c r="AC128" i="1"/>
  <c r="Z128" i="1"/>
  <c r="V128" i="1"/>
  <c r="S128" i="1"/>
  <c r="R128" i="1"/>
  <c r="X128" i="1" s="1"/>
  <c r="Q128" i="1"/>
  <c r="AE128" i="1" s="1"/>
  <c r="T128" i="1" s="1"/>
  <c r="P128" i="1"/>
  <c r="N128" i="1"/>
  <c r="M128" i="1"/>
  <c r="K128" i="1"/>
  <c r="S127" i="1"/>
  <c r="AC127" i="1" s="1"/>
  <c r="Q127" i="1"/>
  <c r="P127" i="1"/>
  <c r="N127" i="1"/>
  <c r="M127" i="1" s="1"/>
  <c r="K127" i="1"/>
  <c r="R127" i="1" s="1"/>
  <c r="X127" i="1" s="1"/>
  <c r="AC126" i="1"/>
  <c r="Z126" i="1"/>
  <c r="V126" i="1"/>
  <c r="S126" i="1"/>
  <c r="R126" i="1"/>
  <c r="X126" i="1" s="1"/>
  <c r="Q126" i="1"/>
  <c r="AE126" i="1" s="1"/>
  <c r="T126" i="1" s="1"/>
  <c r="P126" i="1"/>
  <c r="N126" i="1"/>
  <c r="M126" i="1"/>
  <c r="K126" i="1"/>
  <c r="S125" i="1"/>
  <c r="AC125" i="1" s="1"/>
  <c r="Q125" i="1"/>
  <c r="AE125" i="1" s="1"/>
  <c r="T125" i="1" s="1"/>
  <c r="P125" i="1"/>
  <c r="N125" i="1"/>
  <c r="M125" i="1" s="1"/>
  <c r="K125" i="1"/>
  <c r="R125" i="1" s="1"/>
  <c r="X125" i="1" s="1"/>
  <c r="AC124" i="1"/>
  <c r="Z124" i="1"/>
  <c r="V124" i="1"/>
  <c r="S124" i="1"/>
  <c r="R124" i="1"/>
  <c r="X124" i="1" s="1"/>
  <c r="Q124" i="1"/>
  <c r="AE124" i="1" s="1"/>
  <c r="T124" i="1" s="1"/>
  <c r="P124" i="1"/>
  <c r="N124" i="1"/>
  <c r="M124" i="1"/>
  <c r="K124" i="1"/>
  <c r="S123" i="1"/>
  <c r="AC123" i="1" s="1"/>
  <c r="Q123" i="1"/>
  <c r="P123" i="1"/>
  <c r="N123" i="1"/>
  <c r="M123" i="1" s="1"/>
  <c r="K123" i="1"/>
  <c r="R123" i="1" s="1"/>
  <c r="X123" i="1" s="1"/>
  <c r="AC122" i="1"/>
  <c r="Z122" i="1"/>
  <c r="V122" i="1"/>
  <c r="S122" i="1"/>
  <c r="R122" i="1"/>
  <c r="X122" i="1" s="1"/>
  <c r="Q122" i="1"/>
  <c r="AE122" i="1" s="1"/>
  <c r="T122" i="1" s="1"/>
  <c r="P122" i="1"/>
  <c r="N122" i="1"/>
  <c r="M122" i="1"/>
  <c r="K122" i="1"/>
  <c r="S121" i="1"/>
  <c r="AC121" i="1" s="1"/>
  <c r="Q121" i="1"/>
  <c r="AE121" i="1" s="1"/>
  <c r="T121" i="1" s="1"/>
  <c r="P121" i="1"/>
  <c r="N121" i="1"/>
  <c r="M121" i="1" s="1"/>
  <c r="K121" i="1"/>
  <c r="R121" i="1" s="1"/>
  <c r="X121" i="1" s="1"/>
  <c r="AC120" i="1"/>
  <c r="Z120" i="1"/>
  <c r="V120" i="1"/>
  <c r="S120" i="1"/>
  <c r="R120" i="1"/>
  <c r="X120" i="1" s="1"/>
  <c r="Q120" i="1"/>
  <c r="AE120" i="1" s="1"/>
  <c r="T120" i="1" s="1"/>
  <c r="P120" i="1"/>
  <c r="N120" i="1"/>
  <c r="M120" i="1"/>
  <c r="K120" i="1"/>
  <c r="S119" i="1"/>
  <c r="AC119" i="1" s="1"/>
  <c r="Q119" i="1"/>
  <c r="P119" i="1"/>
  <c r="N119" i="1"/>
  <c r="M119" i="1" s="1"/>
  <c r="K119" i="1"/>
  <c r="R119" i="1" s="1"/>
  <c r="X119" i="1" s="1"/>
  <c r="AC118" i="1"/>
  <c r="Z118" i="1"/>
  <c r="V118" i="1"/>
  <c r="S118" i="1"/>
  <c r="R118" i="1"/>
  <c r="X118" i="1" s="1"/>
  <c r="Q118" i="1"/>
  <c r="AE118" i="1" s="1"/>
  <c r="T118" i="1" s="1"/>
  <c r="P118" i="1"/>
  <c r="N118" i="1"/>
  <c r="M118" i="1"/>
  <c r="K118" i="1"/>
  <c r="S117" i="1"/>
  <c r="AC117" i="1" s="1"/>
  <c r="Q117" i="1"/>
  <c r="AE117" i="1" s="1"/>
  <c r="T117" i="1" s="1"/>
  <c r="P117" i="1"/>
  <c r="N117" i="1"/>
  <c r="M117" i="1" s="1"/>
  <c r="K117" i="1"/>
  <c r="R117" i="1" s="1"/>
  <c r="X117" i="1" s="1"/>
  <c r="AC116" i="1"/>
  <c r="Z116" i="1"/>
  <c r="V116" i="1"/>
  <c r="S116" i="1"/>
  <c r="R116" i="1"/>
  <c r="X116" i="1" s="1"/>
  <c r="Q116" i="1"/>
  <c r="AE116" i="1" s="1"/>
  <c r="T116" i="1" s="1"/>
  <c r="P116" i="1"/>
  <c r="N116" i="1"/>
  <c r="M116" i="1"/>
  <c r="K116" i="1"/>
  <c r="S115" i="1"/>
  <c r="AC115" i="1" s="1"/>
  <c r="Q115" i="1"/>
  <c r="P115" i="1"/>
  <c r="N115" i="1"/>
  <c r="M115" i="1" s="1"/>
  <c r="K115" i="1"/>
  <c r="R115" i="1" s="1"/>
  <c r="X115" i="1" s="1"/>
  <c r="AC114" i="1"/>
  <c r="Z114" i="1"/>
  <c r="V114" i="1"/>
  <c r="S114" i="1"/>
  <c r="R114" i="1"/>
  <c r="X114" i="1" s="1"/>
  <c r="Q114" i="1"/>
  <c r="AE114" i="1" s="1"/>
  <c r="T114" i="1" s="1"/>
  <c r="P114" i="1"/>
  <c r="N114" i="1"/>
  <c r="M114" i="1"/>
  <c r="K114" i="1"/>
  <c r="S113" i="1"/>
  <c r="AC113" i="1" s="1"/>
  <c r="Q113" i="1"/>
  <c r="AE113" i="1" s="1"/>
  <c r="T113" i="1" s="1"/>
  <c r="P113" i="1"/>
  <c r="N113" i="1"/>
  <c r="M113" i="1" s="1"/>
  <c r="K113" i="1"/>
  <c r="R113" i="1" s="1"/>
  <c r="X113" i="1" s="1"/>
  <c r="AC112" i="1"/>
  <c r="Y112" i="1" s="1"/>
  <c r="Z112" i="1"/>
  <c r="V112" i="1"/>
  <c r="S112" i="1"/>
  <c r="R112" i="1"/>
  <c r="X112" i="1" s="1"/>
  <c r="Q112" i="1"/>
  <c r="AE112" i="1" s="1"/>
  <c r="T112" i="1" s="1"/>
  <c r="P112" i="1"/>
  <c r="N112" i="1"/>
  <c r="M112" i="1"/>
  <c r="K112" i="1"/>
  <c r="S111" i="1"/>
  <c r="AC111" i="1" s="1"/>
  <c r="Y111" i="1" s="1"/>
  <c r="Q111" i="1"/>
  <c r="P111" i="1"/>
  <c r="N111" i="1"/>
  <c r="M111" i="1" s="1"/>
  <c r="K111" i="1"/>
  <c r="R111" i="1" s="1"/>
  <c r="X111" i="1" s="1"/>
  <c r="AC110" i="1"/>
  <c r="Z110" i="1"/>
  <c r="V110" i="1"/>
  <c r="S110" i="1"/>
  <c r="R110" i="1"/>
  <c r="X110" i="1" s="1"/>
  <c r="Q110" i="1"/>
  <c r="AE110" i="1" s="1"/>
  <c r="T110" i="1" s="1"/>
  <c r="P110" i="1"/>
  <c r="N110" i="1"/>
  <c r="M110" i="1"/>
  <c r="K110" i="1"/>
  <c r="S109" i="1"/>
  <c r="AC109" i="1" s="1"/>
  <c r="Q109" i="1"/>
  <c r="AE109" i="1" s="1"/>
  <c r="T109" i="1" s="1"/>
  <c r="P109" i="1"/>
  <c r="N109" i="1"/>
  <c r="M109" i="1" s="1"/>
  <c r="K109" i="1"/>
  <c r="R109" i="1" s="1"/>
  <c r="X109" i="1" s="1"/>
  <c r="AC108" i="1"/>
  <c r="Z108" i="1"/>
  <c r="V108" i="1"/>
  <c r="S108" i="1"/>
  <c r="R108" i="1"/>
  <c r="X108" i="1" s="1"/>
  <c r="Q108" i="1"/>
  <c r="AE108" i="1" s="1"/>
  <c r="T108" i="1" s="1"/>
  <c r="P108" i="1"/>
  <c r="N108" i="1"/>
  <c r="M108" i="1"/>
  <c r="K108" i="1"/>
  <c r="S107" i="1"/>
  <c r="AC107" i="1" s="1"/>
  <c r="Q107" i="1"/>
  <c r="P107" i="1"/>
  <c r="N107" i="1"/>
  <c r="M107" i="1" s="1"/>
  <c r="K107" i="1"/>
  <c r="R107" i="1" s="1"/>
  <c r="X107" i="1" s="1"/>
  <c r="AC106" i="1"/>
  <c r="Z106" i="1"/>
  <c r="V106" i="1"/>
  <c r="S106" i="1"/>
  <c r="R106" i="1"/>
  <c r="X106" i="1" s="1"/>
  <c r="Q106" i="1"/>
  <c r="AE106" i="1" s="1"/>
  <c r="T106" i="1" s="1"/>
  <c r="P106" i="1"/>
  <c r="N106" i="1"/>
  <c r="M106" i="1"/>
  <c r="K106" i="1"/>
  <c r="S105" i="1"/>
  <c r="AC105" i="1" s="1"/>
  <c r="Q105" i="1"/>
  <c r="AE105" i="1" s="1"/>
  <c r="T105" i="1" s="1"/>
  <c r="P105" i="1"/>
  <c r="N105" i="1"/>
  <c r="M105" i="1" s="1"/>
  <c r="K105" i="1"/>
  <c r="R105" i="1" s="1"/>
  <c r="X105" i="1" s="1"/>
  <c r="AC104" i="1"/>
  <c r="Z104" i="1"/>
  <c r="V104" i="1"/>
  <c r="S104" i="1"/>
  <c r="R104" i="1"/>
  <c r="X104" i="1" s="1"/>
  <c r="Q104" i="1"/>
  <c r="AE104" i="1" s="1"/>
  <c r="T104" i="1" s="1"/>
  <c r="P104" i="1"/>
  <c r="N104" i="1"/>
  <c r="M104" i="1"/>
  <c r="K104" i="1"/>
  <c r="S103" i="1"/>
  <c r="AC103" i="1" s="1"/>
  <c r="Q103" i="1"/>
  <c r="P103" i="1"/>
  <c r="N103" i="1"/>
  <c r="M103" i="1" s="1"/>
  <c r="AC102" i="1"/>
  <c r="Z102" i="1" s="1"/>
  <c r="V102" i="1"/>
  <c r="S102" i="1"/>
  <c r="R102" i="1"/>
  <c r="X102" i="1" s="1"/>
  <c r="Q102" i="1"/>
  <c r="AE102" i="1" s="1"/>
  <c r="T102" i="1" s="1"/>
  <c r="P102" i="1"/>
  <c r="N102" i="1"/>
  <c r="M102" i="1"/>
  <c r="K102" i="1"/>
  <c r="S101" i="1"/>
  <c r="AC101" i="1" s="1"/>
  <c r="Q101" i="1"/>
  <c r="AE101" i="1" s="1"/>
  <c r="T101" i="1" s="1"/>
  <c r="P101" i="1"/>
  <c r="N101" i="1"/>
  <c r="M101" i="1" s="1"/>
  <c r="AC100" i="1"/>
  <c r="Z100" i="1" s="1"/>
  <c r="V100" i="1"/>
  <c r="S100" i="1"/>
  <c r="R100" i="1"/>
  <c r="X100" i="1" s="1"/>
  <c r="Q100" i="1"/>
  <c r="AE100" i="1" s="1"/>
  <c r="T100" i="1" s="1"/>
  <c r="P100" i="1"/>
  <c r="N100" i="1"/>
  <c r="M100" i="1"/>
  <c r="K100" i="1"/>
  <c r="S99" i="1"/>
  <c r="AC99" i="1" s="1"/>
  <c r="Q99" i="1"/>
  <c r="W99" i="1" s="1"/>
  <c r="P99" i="1"/>
  <c r="N99" i="1"/>
  <c r="M99" i="1" s="1"/>
  <c r="AC98" i="1"/>
  <c r="Z98" i="1" s="1"/>
  <c r="V98" i="1"/>
  <c r="S98" i="1"/>
  <c r="R98" i="1"/>
  <c r="X98" i="1" s="1"/>
  <c r="Q98" i="1"/>
  <c r="AE98" i="1" s="1"/>
  <c r="T98" i="1" s="1"/>
  <c r="P98" i="1"/>
  <c r="N98" i="1"/>
  <c r="M98" i="1"/>
  <c r="K98" i="1"/>
  <c r="S97" i="1"/>
  <c r="AC97" i="1" s="1"/>
  <c r="Q97" i="1"/>
  <c r="AE97" i="1" s="1"/>
  <c r="T97" i="1" s="1"/>
  <c r="P97" i="1"/>
  <c r="N97" i="1"/>
  <c r="M97" i="1" s="1"/>
  <c r="AC96" i="1"/>
  <c r="Z96" i="1" s="1"/>
  <c r="V96" i="1"/>
  <c r="S96" i="1"/>
  <c r="R96" i="1"/>
  <c r="X96" i="1" s="1"/>
  <c r="Q96" i="1"/>
  <c r="AE96" i="1" s="1"/>
  <c r="T96" i="1" s="1"/>
  <c r="P96" i="1"/>
  <c r="N96" i="1"/>
  <c r="M96" i="1"/>
  <c r="K96" i="1"/>
  <c r="S95" i="1"/>
  <c r="AC95" i="1" s="1"/>
  <c r="Q95" i="1"/>
  <c r="P95" i="1"/>
  <c r="N95" i="1"/>
  <c r="M95" i="1" s="1"/>
  <c r="AC94" i="1"/>
  <c r="Z94" i="1" s="1"/>
  <c r="V94" i="1"/>
  <c r="S94" i="1"/>
  <c r="R94" i="1"/>
  <c r="X94" i="1" s="1"/>
  <c r="Q94" i="1"/>
  <c r="AE94" i="1" s="1"/>
  <c r="T94" i="1" s="1"/>
  <c r="P94" i="1"/>
  <c r="N94" i="1"/>
  <c r="M94" i="1"/>
  <c r="K94" i="1"/>
  <c r="S93" i="1"/>
  <c r="AC93" i="1" s="1"/>
  <c r="Y93" i="1" s="1"/>
  <c r="Q93" i="1"/>
  <c r="AA93" i="1" s="1"/>
  <c r="P93" i="1"/>
  <c r="N93" i="1"/>
  <c r="K93" i="1" s="1"/>
  <c r="R93" i="1" s="1"/>
  <c r="X93" i="1" s="1"/>
  <c r="AC92" i="1"/>
  <c r="V92" i="1"/>
  <c r="S92" i="1"/>
  <c r="R92" i="1"/>
  <c r="X92" i="1" s="1"/>
  <c r="Q92" i="1"/>
  <c r="AE92" i="1" s="1"/>
  <c r="T92" i="1" s="1"/>
  <c r="P92" i="1"/>
  <c r="N92" i="1"/>
  <c r="M92" i="1"/>
  <c r="K92" i="1"/>
  <c r="S91" i="1"/>
  <c r="AC91" i="1" s="1"/>
  <c r="Q91" i="1"/>
  <c r="P91" i="1"/>
  <c r="N91" i="1"/>
  <c r="M91" i="1" s="1"/>
  <c r="AC90" i="1"/>
  <c r="Z90" i="1" s="1"/>
  <c r="V90" i="1"/>
  <c r="S90" i="1"/>
  <c r="R90" i="1"/>
  <c r="X90" i="1" s="1"/>
  <c r="Q90" i="1"/>
  <c r="AE90" i="1" s="1"/>
  <c r="T90" i="1" s="1"/>
  <c r="P90" i="1"/>
  <c r="N90" i="1"/>
  <c r="M90" i="1"/>
  <c r="K90" i="1"/>
  <c r="S89" i="1"/>
  <c r="AC89" i="1" s="1"/>
  <c r="Q89" i="1"/>
  <c r="AE89" i="1" s="1"/>
  <c r="T89" i="1" s="1"/>
  <c r="P89" i="1"/>
  <c r="N89" i="1"/>
  <c r="K89" i="1" s="1"/>
  <c r="R89" i="1" s="1"/>
  <c r="X89" i="1" s="1"/>
  <c r="AC88" i="1"/>
  <c r="V88" i="1"/>
  <c r="S88" i="1"/>
  <c r="R88" i="1"/>
  <c r="X88" i="1" s="1"/>
  <c r="Q88" i="1"/>
  <c r="AE88" i="1" s="1"/>
  <c r="T88" i="1" s="1"/>
  <c r="P88" i="1"/>
  <c r="N88" i="1"/>
  <c r="M88" i="1"/>
  <c r="K88" i="1"/>
  <c r="S87" i="1"/>
  <c r="AC87" i="1" s="1"/>
  <c r="Q87" i="1"/>
  <c r="P87" i="1"/>
  <c r="N87" i="1"/>
  <c r="M87" i="1" s="1"/>
  <c r="AC86" i="1"/>
  <c r="Z86" i="1" s="1"/>
  <c r="V86" i="1"/>
  <c r="S86" i="1"/>
  <c r="R86" i="1"/>
  <c r="X86" i="1" s="1"/>
  <c r="Q86" i="1"/>
  <c r="AE86" i="1" s="1"/>
  <c r="T86" i="1" s="1"/>
  <c r="P86" i="1"/>
  <c r="N86" i="1"/>
  <c r="M86" i="1"/>
  <c r="K86" i="1"/>
  <c r="S85" i="1"/>
  <c r="AC85" i="1" s="1"/>
  <c r="Q85" i="1"/>
  <c r="AE85" i="1" s="1"/>
  <c r="T85" i="1" s="1"/>
  <c r="P85" i="1"/>
  <c r="N85" i="1"/>
  <c r="M85" i="1" s="1"/>
  <c r="T84" i="1"/>
  <c r="S84" i="1"/>
  <c r="AC84" i="1" s="1"/>
  <c r="Y84" i="1" s="1"/>
  <c r="R84" i="1"/>
  <c r="X84" i="1" s="1"/>
  <c r="Q84" i="1"/>
  <c r="W84" i="1" s="1"/>
  <c r="P84" i="1"/>
  <c r="AC83" i="1"/>
  <c r="Y83" i="1" s="1"/>
  <c r="Z83" i="1"/>
  <c r="V83" i="1"/>
  <c r="T83" i="1"/>
  <c r="S83" i="1"/>
  <c r="R83" i="1"/>
  <c r="X83" i="1" s="1"/>
  <c r="Q83" i="1"/>
  <c r="AA83" i="1" s="1"/>
  <c r="P83" i="1"/>
  <c r="T82" i="1"/>
  <c r="S82" i="1"/>
  <c r="AC82" i="1" s="1"/>
  <c r="Y82" i="1" s="1"/>
  <c r="R82" i="1"/>
  <c r="X82" i="1" s="1"/>
  <c r="Q82" i="1"/>
  <c r="W82" i="1" s="1"/>
  <c r="P82" i="1"/>
  <c r="AC81" i="1"/>
  <c r="Y81" i="1" s="1"/>
  <c r="Z81" i="1"/>
  <c r="V81" i="1"/>
  <c r="T81" i="1"/>
  <c r="S81" i="1"/>
  <c r="R81" i="1"/>
  <c r="X81" i="1" s="1"/>
  <c r="Q81" i="1"/>
  <c r="AA81" i="1" s="1"/>
  <c r="P81" i="1"/>
  <c r="T80" i="1"/>
  <c r="S80" i="1"/>
  <c r="AC80" i="1" s="1"/>
  <c r="Y80" i="1" s="1"/>
  <c r="R80" i="1"/>
  <c r="X80" i="1" s="1"/>
  <c r="Q80" i="1"/>
  <c r="U80" i="1" s="1"/>
  <c r="P80" i="1"/>
  <c r="S79" i="1"/>
  <c r="AC79" i="1" s="1"/>
  <c r="Q79" i="1"/>
  <c r="AA79" i="1" s="1"/>
  <c r="P79" i="1"/>
  <c r="N79" i="1"/>
  <c r="M79" i="1" s="1"/>
  <c r="AC78" i="1"/>
  <c r="Z78" i="1" s="1"/>
  <c r="V78" i="1"/>
  <c r="S78" i="1"/>
  <c r="R78" i="1"/>
  <c r="X78" i="1" s="1"/>
  <c r="Q78" i="1"/>
  <c r="AE78" i="1" s="1"/>
  <c r="T78" i="1" s="1"/>
  <c r="P78" i="1"/>
  <c r="N78" i="1"/>
  <c r="M78" i="1"/>
  <c r="K78" i="1"/>
  <c r="S77" i="1"/>
  <c r="AC77" i="1" s="1"/>
  <c r="Q77" i="1"/>
  <c r="AE77" i="1" s="1"/>
  <c r="T77" i="1" s="1"/>
  <c r="P77" i="1"/>
  <c r="N77" i="1"/>
  <c r="M77" i="1" s="1"/>
  <c r="AC76" i="1"/>
  <c r="Z76" i="1" s="1"/>
  <c r="V76" i="1"/>
  <c r="S76" i="1"/>
  <c r="R76" i="1"/>
  <c r="X76" i="1" s="1"/>
  <c r="Q76" i="1"/>
  <c r="AE76" i="1" s="1"/>
  <c r="T76" i="1" s="1"/>
  <c r="P76" i="1"/>
  <c r="N76" i="1"/>
  <c r="M76" i="1"/>
  <c r="K76" i="1"/>
  <c r="S75" i="1"/>
  <c r="AC75" i="1" s="1"/>
  <c r="Q75" i="1"/>
  <c r="P75" i="1"/>
  <c r="N75" i="1"/>
  <c r="K75" i="1" s="1"/>
  <c r="R75" i="1" s="1"/>
  <c r="X75" i="1" s="1"/>
  <c r="AC74" i="1"/>
  <c r="Y74" i="1" s="1"/>
  <c r="V74" i="1"/>
  <c r="S74" i="1"/>
  <c r="R74" i="1"/>
  <c r="X74" i="1" s="1"/>
  <c r="Q74" i="1"/>
  <c r="AE74" i="1" s="1"/>
  <c r="T74" i="1" s="1"/>
  <c r="P74" i="1"/>
  <c r="N74" i="1"/>
  <c r="M74" i="1"/>
  <c r="K74" i="1"/>
  <c r="S73" i="1"/>
  <c r="AC73" i="1" s="1"/>
  <c r="Q73" i="1"/>
  <c r="AE73" i="1" s="1"/>
  <c r="T73" i="1" s="1"/>
  <c r="P73" i="1"/>
  <c r="N73" i="1"/>
  <c r="M73" i="1" s="1"/>
  <c r="AC72" i="1"/>
  <c r="Z72" i="1" s="1"/>
  <c r="V72" i="1"/>
  <c r="S72" i="1"/>
  <c r="R72" i="1"/>
  <c r="X72" i="1" s="1"/>
  <c r="Q72" i="1"/>
  <c r="AE72" i="1" s="1"/>
  <c r="T72" i="1" s="1"/>
  <c r="P72" i="1"/>
  <c r="N72" i="1"/>
  <c r="M72" i="1"/>
  <c r="K72" i="1"/>
  <c r="S71" i="1"/>
  <c r="AC71" i="1" s="1"/>
  <c r="Q71" i="1"/>
  <c r="P71" i="1"/>
  <c r="M71" i="1"/>
  <c r="K71" i="1"/>
  <c r="R71" i="1" s="1"/>
  <c r="X71" i="1" s="1"/>
  <c r="S70" i="1"/>
  <c r="AC70" i="1" s="1"/>
  <c r="Q70" i="1"/>
  <c r="W70" i="1" s="1"/>
  <c r="P70" i="1"/>
  <c r="N70" i="1"/>
  <c r="K70" i="1" s="1"/>
  <c r="R70" i="1" s="1"/>
  <c r="X70" i="1" s="1"/>
  <c r="AC69" i="1"/>
  <c r="Y69" i="1" s="1"/>
  <c r="V69" i="1"/>
  <c r="S69" i="1"/>
  <c r="R69" i="1"/>
  <c r="X69" i="1" s="1"/>
  <c r="Q69" i="1"/>
  <c r="AE69" i="1" s="1"/>
  <c r="T69" i="1" s="1"/>
  <c r="P69" i="1"/>
  <c r="N69" i="1"/>
  <c r="M69" i="1"/>
  <c r="K69" i="1"/>
  <c r="S68" i="1"/>
  <c r="AC68" i="1" s="1"/>
  <c r="Y68" i="1" s="1"/>
  <c r="Q68" i="1"/>
  <c r="P68" i="1"/>
  <c r="N68" i="1"/>
  <c r="M68" i="1" s="1"/>
  <c r="AC67" i="1"/>
  <c r="Z67" i="1" s="1"/>
  <c r="V67" i="1"/>
  <c r="S67" i="1"/>
  <c r="R67" i="1"/>
  <c r="X67" i="1" s="1"/>
  <c r="Q67" i="1"/>
  <c r="AE67" i="1" s="1"/>
  <c r="T67" i="1" s="1"/>
  <c r="P67" i="1"/>
  <c r="N67" i="1"/>
  <c r="M67" i="1"/>
  <c r="K67" i="1"/>
  <c r="S66" i="1"/>
  <c r="AC66" i="1" s="1"/>
  <c r="Q66" i="1"/>
  <c r="U66" i="1" s="1"/>
  <c r="P66" i="1"/>
  <c r="N66" i="1"/>
  <c r="M66" i="1" s="1"/>
  <c r="AC65" i="1"/>
  <c r="Z65" i="1" s="1"/>
  <c r="V65" i="1"/>
  <c r="S65" i="1"/>
  <c r="R65" i="1"/>
  <c r="X65" i="1" s="1"/>
  <c r="Q65" i="1"/>
  <c r="AE65" i="1" s="1"/>
  <c r="T65" i="1" s="1"/>
  <c r="P65" i="1"/>
  <c r="N65" i="1"/>
  <c r="M65" i="1"/>
  <c r="K65" i="1"/>
  <c r="S64" i="1"/>
  <c r="AC64" i="1" s="1"/>
  <c r="Q64" i="1"/>
  <c r="P64" i="1"/>
  <c r="N64" i="1"/>
  <c r="K64" i="1" s="1"/>
  <c r="R64" i="1" s="1"/>
  <c r="X64" i="1" s="1"/>
  <c r="AC63" i="1"/>
  <c r="V63" i="1"/>
  <c r="S63" i="1"/>
  <c r="R63" i="1"/>
  <c r="X63" i="1" s="1"/>
  <c r="Q63" i="1"/>
  <c r="AE63" i="1" s="1"/>
  <c r="T63" i="1" s="1"/>
  <c r="P63" i="1"/>
  <c r="N63" i="1"/>
  <c r="M63" i="1"/>
  <c r="K63" i="1"/>
  <c r="S62" i="1"/>
  <c r="AC62" i="1" s="1"/>
  <c r="Y62" i="1" s="1"/>
  <c r="Q62" i="1"/>
  <c r="W62" i="1" s="1"/>
  <c r="P62" i="1"/>
  <c r="N62" i="1"/>
  <c r="K62" i="1" s="1"/>
  <c r="R62" i="1" s="1"/>
  <c r="X62" i="1" s="1"/>
  <c r="AC61" i="1"/>
  <c r="V61" i="1"/>
  <c r="S61" i="1"/>
  <c r="R61" i="1"/>
  <c r="X61" i="1" s="1"/>
  <c r="Q61" i="1"/>
  <c r="AE61" i="1" s="1"/>
  <c r="T61" i="1" s="1"/>
  <c r="P61" i="1"/>
  <c r="N61" i="1"/>
  <c r="M61" i="1"/>
  <c r="K61" i="1"/>
  <c r="S60" i="1"/>
  <c r="AC60" i="1" s="1"/>
  <c r="Q60" i="1"/>
  <c r="P60" i="1"/>
  <c r="N60" i="1"/>
  <c r="M60" i="1" s="1"/>
  <c r="AC59" i="1"/>
  <c r="Z59" i="1" s="1"/>
  <c r="V59" i="1"/>
  <c r="S59" i="1"/>
  <c r="R59" i="1"/>
  <c r="X59" i="1" s="1"/>
  <c r="Q59" i="1"/>
  <c r="AE59" i="1" s="1"/>
  <c r="T59" i="1" s="1"/>
  <c r="P59" i="1"/>
  <c r="N59" i="1"/>
  <c r="M59" i="1"/>
  <c r="K59" i="1"/>
  <c r="S58" i="1"/>
  <c r="AC58" i="1" s="1"/>
  <c r="Q58" i="1"/>
  <c r="AE58" i="1" s="1"/>
  <c r="T58" i="1" s="1"/>
  <c r="P58" i="1"/>
  <c r="N58" i="1"/>
  <c r="M58" i="1" s="1"/>
  <c r="AC57" i="1"/>
  <c r="Z57" i="1" s="1"/>
  <c r="V57" i="1"/>
  <c r="S57" i="1"/>
  <c r="R57" i="1"/>
  <c r="X57" i="1" s="1"/>
  <c r="Q57" i="1"/>
  <c r="AE57" i="1" s="1"/>
  <c r="T57" i="1" s="1"/>
  <c r="P57" i="1"/>
  <c r="N57" i="1"/>
  <c r="M57" i="1"/>
  <c r="K57" i="1"/>
  <c r="S56" i="1"/>
  <c r="AC56" i="1" s="1"/>
  <c r="Q56" i="1"/>
  <c r="AA56" i="1" s="1"/>
  <c r="P56" i="1"/>
  <c r="N56" i="1"/>
  <c r="M56" i="1" s="1"/>
  <c r="AC55" i="1"/>
  <c r="Z55" i="1" s="1"/>
  <c r="V55" i="1"/>
  <c r="S55" i="1"/>
  <c r="R55" i="1"/>
  <c r="X55" i="1" s="1"/>
  <c r="Q55" i="1"/>
  <c r="AE55" i="1" s="1"/>
  <c r="T55" i="1" s="1"/>
  <c r="P55" i="1"/>
  <c r="N55" i="1"/>
  <c r="M55" i="1"/>
  <c r="K55" i="1"/>
  <c r="S54" i="1"/>
  <c r="AC54" i="1" s="1"/>
  <c r="Y54" i="1" s="1"/>
  <c r="Q54" i="1"/>
  <c r="W54" i="1" s="1"/>
  <c r="P54" i="1"/>
  <c r="N54" i="1"/>
  <c r="K54" i="1" s="1"/>
  <c r="R54" i="1" s="1"/>
  <c r="X54" i="1" s="1"/>
  <c r="AC53" i="1"/>
  <c r="V53" i="1"/>
  <c r="S53" i="1"/>
  <c r="R53" i="1"/>
  <c r="X53" i="1" s="1"/>
  <c r="Q53" i="1"/>
  <c r="AE53" i="1" s="1"/>
  <c r="T53" i="1" s="1"/>
  <c r="P53" i="1"/>
  <c r="N53" i="1"/>
  <c r="M53" i="1"/>
  <c r="K53" i="1"/>
  <c r="S52" i="1"/>
  <c r="AC52" i="1" s="1"/>
  <c r="Q52" i="1"/>
  <c r="W52" i="1" s="1"/>
  <c r="P52" i="1"/>
  <c r="N52" i="1"/>
  <c r="K52" i="1" s="1"/>
  <c r="R52" i="1" s="1"/>
  <c r="X52" i="1" s="1"/>
  <c r="AC51" i="1"/>
  <c r="V51" i="1"/>
  <c r="S51" i="1"/>
  <c r="R51" i="1"/>
  <c r="X51" i="1" s="1"/>
  <c r="Q51" i="1"/>
  <c r="AE51" i="1" s="1"/>
  <c r="T51" i="1" s="1"/>
  <c r="P51" i="1"/>
  <c r="N51" i="1"/>
  <c r="M51" i="1"/>
  <c r="K51" i="1"/>
  <c r="S50" i="1"/>
  <c r="AC50" i="1" s="1"/>
  <c r="Y50" i="1" s="1"/>
  <c r="Q50" i="1"/>
  <c r="W50" i="1" s="1"/>
  <c r="P50" i="1"/>
  <c r="N50" i="1"/>
  <c r="K50" i="1" s="1"/>
  <c r="R50" i="1" s="1"/>
  <c r="X50" i="1" s="1"/>
  <c r="AC49" i="1"/>
  <c r="V49" i="1"/>
  <c r="S49" i="1"/>
  <c r="R49" i="1"/>
  <c r="X49" i="1" s="1"/>
  <c r="Q49" i="1"/>
  <c r="AE49" i="1" s="1"/>
  <c r="T49" i="1" s="1"/>
  <c r="P49" i="1"/>
  <c r="N49" i="1"/>
  <c r="M49" i="1"/>
  <c r="K49" i="1"/>
  <c r="S48" i="1"/>
  <c r="AC48" i="1" s="1"/>
  <c r="Q48" i="1"/>
  <c r="P48" i="1"/>
  <c r="N48" i="1"/>
  <c r="M48" i="1" s="1"/>
  <c r="AC47" i="1"/>
  <c r="Z47" i="1" s="1"/>
  <c r="V47" i="1"/>
  <c r="S47" i="1"/>
  <c r="R47" i="1"/>
  <c r="X47" i="1" s="1"/>
  <c r="Q47" i="1"/>
  <c r="AE47" i="1" s="1"/>
  <c r="T47" i="1" s="1"/>
  <c r="P47" i="1"/>
  <c r="N47" i="1"/>
  <c r="M47" i="1"/>
  <c r="K47" i="1"/>
  <c r="S46" i="1"/>
  <c r="AC46" i="1" s="1"/>
  <c r="Q46" i="1"/>
  <c r="AA46" i="1" s="1"/>
  <c r="P46" i="1"/>
  <c r="N46" i="1"/>
  <c r="M46" i="1" s="1"/>
  <c r="AC45" i="1"/>
  <c r="Z45" i="1" s="1"/>
  <c r="V45" i="1"/>
  <c r="S45" i="1"/>
  <c r="R45" i="1"/>
  <c r="X45" i="1" s="1"/>
  <c r="Q45" i="1"/>
  <c r="AE45" i="1" s="1"/>
  <c r="T45" i="1" s="1"/>
  <c r="P45" i="1"/>
  <c r="N45" i="1"/>
  <c r="M45" i="1"/>
  <c r="K45" i="1"/>
  <c r="S44" i="1"/>
  <c r="AC44" i="1" s="1"/>
  <c r="Q44" i="1"/>
  <c r="U44" i="1" s="1"/>
  <c r="P44" i="1"/>
  <c r="N44" i="1"/>
  <c r="M44" i="1" s="1"/>
  <c r="AC43" i="1"/>
  <c r="Z43" i="1" s="1"/>
  <c r="V43" i="1"/>
  <c r="S43" i="1"/>
  <c r="R43" i="1"/>
  <c r="X43" i="1" s="1"/>
  <c r="Q43" i="1"/>
  <c r="AE43" i="1" s="1"/>
  <c r="T43" i="1" s="1"/>
  <c r="P43" i="1"/>
  <c r="N43" i="1"/>
  <c r="M43" i="1"/>
  <c r="K43" i="1"/>
  <c r="S42" i="1"/>
  <c r="AC42" i="1" s="1"/>
  <c r="Q42" i="1"/>
  <c r="AA42" i="1" s="1"/>
  <c r="P42" i="1"/>
  <c r="N42" i="1"/>
  <c r="K42" i="1" s="1"/>
  <c r="R42" i="1" s="1"/>
  <c r="X42" i="1" s="1"/>
  <c r="AC41" i="1"/>
  <c r="Y41" i="1" s="1"/>
  <c r="V41" i="1"/>
  <c r="S41" i="1"/>
  <c r="R41" i="1"/>
  <c r="X41" i="1" s="1"/>
  <c r="Q41" i="1"/>
  <c r="AE41" i="1" s="1"/>
  <c r="T41" i="1" s="1"/>
  <c r="P41" i="1"/>
  <c r="N41" i="1"/>
  <c r="M41" i="1"/>
  <c r="K41" i="1"/>
  <c r="S40" i="1"/>
  <c r="AC40" i="1" s="1"/>
  <c r="Y40" i="1" s="1"/>
  <c r="Q40" i="1"/>
  <c r="U40" i="1" s="1"/>
  <c r="P40" i="1"/>
  <c r="N40" i="1"/>
  <c r="M40" i="1" s="1"/>
  <c r="AC39" i="1"/>
  <c r="Z39" i="1" s="1"/>
  <c r="V39" i="1"/>
  <c r="S39" i="1"/>
  <c r="R39" i="1"/>
  <c r="X39" i="1" s="1"/>
  <c r="Q39" i="1"/>
  <c r="AE39" i="1" s="1"/>
  <c r="T39" i="1" s="1"/>
  <c r="P39" i="1"/>
  <c r="N39" i="1"/>
  <c r="M39" i="1"/>
  <c r="K39" i="1"/>
  <c r="S38" i="1"/>
  <c r="AC38" i="1" s="1"/>
  <c r="Q38" i="1"/>
  <c r="W38" i="1" s="1"/>
  <c r="P38" i="1"/>
  <c r="N38" i="1"/>
  <c r="K38" i="1" s="1"/>
  <c r="R38" i="1" s="1"/>
  <c r="X38" i="1" s="1"/>
  <c r="AC37" i="1"/>
  <c r="V37" i="1"/>
  <c r="S37" i="1"/>
  <c r="R37" i="1"/>
  <c r="X37" i="1" s="1"/>
  <c r="Q37" i="1"/>
  <c r="AE37" i="1" s="1"/>
  <c r="T37" i="1" s="1"/>
  <c r="P37" i="1"/>
  <c r="N37" i="1"/>
  <c r="M37" i="1"/>
  <c r="K37" i="1"/>
  <c r="S36" i="1"/>
  <c r="AC36" i="1" s="1"/>
  <c r="Q36" i="1"/>
  <c r="P36" i="1"/>
  <c r="N36" i="1"/>
  <c r="M36" i="1" s="1"/>
  <c r="AC35" i="1"/>
  <c r="Z35" i="1" s="1"/>
  <c r="V35" i="1"/>
  <c r="S35" i="1"/>
  <c r="R35" i="1"/>
  <c r="X35" i="1" s="1"/>
  <c r="Q35" i="1"/>
  <c r="AE35" i="1" s="1"/>
  <c r="T35" i="1" s="1"/>
  <c r="P35" i="1"/>
  <c r="N35" i="1"/>
  <c r="M35" i="1"/>
  <c r="K35" i="1"/>
  <c r="S34" i="1"/>
  <c r="AC34" i="1" s="1"/>
  <c r="Q34" i="1"/>
  <c r="AE34" i="1" s="1"/>
  <c r="T34" i="1" s="1"/>
  <c r="P34" i="1"/>
  <c r="N34" i="1"/>
  <c r="K34" i="1" s="1"/>
  <c r="R34" i="1" s="1"/>
  <c r="X34" i="1" s="1"/>
  <c r="AC33" i="1"/>
  <c r="V33" i="1"/>
  <c r="S33" i="1"/>
  <c r="R33" i="1"/>
  <c r="X33" i="1" s="1"/>
  <c r="Q33" i="1"/>
  <c r="AE33" i="1" s="1"/>
  <c r="T33" i="1" s="1"/>
  <c r="P33" i="1"/>
  <c r="N33" i="1"/>
  <c r="M33" i="1"/>
  <c r="K33" i="1"/>
  <c r="S32" i="1"/>
  <c r="AC32" i="1" s="1"/>
  <c r="Q32" i="1"/>
  <c r="W32" i="1" s="1"/>
  <c r="P32" i="1"/>
  <c r="N32" i="1"/>
  <c r="M32" i="1" s="1"/>
  <c r="AC31" i="1"/>
  <c r="Z31" i="1" s="1"/>
  <c r="V31" i="1"/>
  <c r="S31" i="1"/>
  <c r="R31" i="1"/>
  <c r="X31" i="1" s="1"/>
  <c r="Q31" i="1"/>
  <c r="AE31" i="1" s="1"/>
  <c r="T31" i="1" s="1"/>
  <c r="P31" i="1"/>
  <c r="N31" i="1"/>
  <c r="M31" i="1"/>
  <c r="K31" i="1"/>
  <c r="S30" i="1"/>
  <c r="AC30" i="1" s="1"/>
  <c r="Q30" i="1"/>
  <c r="W30" i="1" s="1"/>
  <c r="P30" i="1"/>
  <c r="N30" i="1"/>
  <c r="K30" i="1" s="1"/>
  <c r="R30" i="1" s="1"/>
  <c r="X30" i="1" s="1"/>
  <c r="AC29" i="1"/>
  <c r="V29" i="1"/>
  <c r="S29" i="1"/>
  <c r="R29" i="1"/>
  <c r="X29" i="1" s="1"/>
  <c r="Q29" i="1"/>
  <c r="AE29" i="1" s="1"/>
  <c r="T29" i="1" s="1"/>
  <c r="P29" i="1"/>
  <c r="N29" i="1"/>
  <c r="M29" i="1"/>
  <c r="K29" i="1"/>
  <c r="S28" i="1"/>
  <c r="AC28" i="1" s="1"/>
  <c r="Q28" i="1"/>
  <c r="P28" i="1"/>
  <c r="N28" i="1"/>
  <c r="M28" i="1" s="1"/>
  <c r="AC27" i="1"/>
  <c r="Z27" i="1" s="1"/>
  <c r="V27" i="1"/>
  <c r="S27" i="1"/>
  <c r="R27" i="1"/>
  <c r="X27" i="1" s="1"/>
  <c r="Q27" i="1"/>
  <c r="AE27" i="1" s="1"/>
  <c r="T27" i="1" s="1"/>
  <c r="P27" i="1"/>
  <c r="N27" i="1"/>
  <c r="M27" i="1"/>
  <c r="K27" i="1"/>
  <c r="S26" i="1"/>
  <c r="AC26" i="1" s="1"/>
  <c r="Q26" i="1"/>
  <c r="W26" i="1" s="1"/>
  <c r="P26" i="1"/>
  <c r="N26" i="1"/>
  <c r="K26" i="1" s="1"/>
  <c r="R26" i="1" s="1"/>
  <c r="X26" i="1" s="1"/>
  <c r="AC25" i="1"/>
  <c r="Y25" i="1" s="1"/>
  <c r="Z25" i="1"/>
  <c r="V25" i="1"/>
  <c r="S25" i="1"/>
  <c r="R25" i="1"/>
  <c r="X25" i="1" s="1"/>
  <c r="Q25" i="1"/>
  <c r="AE25" i="1" s="1"/>
  <c r="T25" i="1" s="1"/>
  <c r="P25" i="1"/>
  <c r="AC24" i="1"/>
  <c r="Y24" i="1" s="1"/>
  <c r="Z24" i="1"/>
  <c r="V24" i="1"/>
  <c r="S24" i="1"/>
  <c r="R24" i="1"/>
  <c r="X24" i="1" s="1"/>
  <c r="Q24" i="1"/>
  <c r="AE24" i="1" s="1"/>
  <c r="T24" i="1" s="1"/>
  <c r="P24" i="1"/>
  <c r="AC23" i="1"/>
  <c r="Y23" i="1" s="1"/>
  <c r="Z23" i="1"/>
  <c r="V23" i="1"/>
  <c r="S23" i="1"/>
  <c r="R23" i="1"/>
  <c r="X23" i="1" s="1"/>
  <c r="Q23" i="1"/>
  <c r="AE23" i="1" s="1"/>
  <c r="T23" i="1" s="1"/>
  <c r="P23" i="1"/>
  <c r="AC22" i="1"/>
  <c r="Y22" i="1" s="1"/>
  <c r="Z22" i="1"/>
  <c r="V22" i="1"/>
  <c r="S22" i="1"/>
  <c r="R22" i="1"/>
  <c r="X22" i="1" s="1"/>
  <c r="Q22" i="1"/>
  <c r="AE22" i="1" s="1"/>
  <c r="T22" i="1" s="1"/>
  <c r="P22" i="1"/>
  <c r="AC21" i="1"/>
  <c r="Y21" i="1" s="1"/>
  <c r="Z21" i="1"/>
  <c r="V21" i="1"/>
  <c r="S21" i="1"/>
  <c r="R21" i="1"/>
  <c r="X21" i="1" s="1"/>
  <c r="Q21" i="1"/>
  <c r="AE21" i="1" s="1"/>
  <c r="T21" i="1" s="1"/>
  <c r="P21" i="1"/>
  <c r="AC20" i="1"/>
  <c r="Z20" i="1" s="1"/>
  <c r="W20" i="1"/>
  <c r="V20" i="1"/>
  <c r="U20" i="1"/>
  <c r="S20" i="1"/>
  <c r="R20" i="1"/>
  <c r="X20" i="1" s="1"/>
  <c r="Q20" i="1"/>
  <c r="AE20" i="1" s="1"/>
  <c r="T20" i="1" s="1"/>
  <c r="P20" i="1"/>
  <c r="AC19" i="1"/>
  <c r="Z19" i="1" s="1"/>
  <c r="W19" i="1"/>
  <c r="V19" i="1"/>
  <c r="U19" i="1"/>
  <c r="S19" i="1"/>
  <c r="R19" i="1"/>
  <c r="X19" i="1" s="1"/>
  <c r="Q19" i="1"/>
  <c r="AE19" i="1" s="1"/>
  <c r="T19" i="1" s="1"/>
  <c r="P19" i="1"/>
  <c r="AC18" i="1"/>
  <c r="Z18" i="1" s="1"/>
  <c r="W18" i="1"/>
  <c r="V18" i="1"/>
  <c r="U18" i="1"/>
  <c r="S18" i="1"/>
  <c r="R18" i="1"/>
  <c r="X18" i="1" s="1"/>
  <c r="Q18" i="1"/>
  <c r="AE18" i="1" s="1"/>
  <c r="T18" i="1" s="1"/>
  <c r="P18" i="1"/>
  <c r="AC17" i="1"/>
  <c r="Z17" i="1" s="1"/>
  <c r="W17" i="1"/>
  <c r="V17" i="1"/>
  <c r="U17" i="1"/>
  <c r="S17" i="1"/>
  <c r="R17" i="1"/>
  <c r="X17" i="1" s="1"/>
  <c r="Q17" i="1"/>
  <c r="AE17" i="1" s="1"/>
  <c r="T17" i="1" s="1"/>
  <c r="P17" i="1"/>
  <c r="AC16" i="1"/>
  <c r="Z16" i="1" s="1"/>
  <c r="W16" i="1"/>
  <c r="V16" i="1"/>
  <c r="U16" i="1"/>
  <c r="S16" i="1"/>
  <c r="R16" i="1"/>
  <c r="X16" i="1" s="1"/>
  <c r="Q16" i="1"/>
  <c r="AE16" i="1" s="1"/>
  <c r="T16" i="1" s="1"/>
  <c r="P16" i="1"/>
  <c r="AC15" i="1"/>
  <c r="W15" i="1"/>
  <c r="V15" i="1"/>
  <c r="U15" i="1"/>
  <c r="S15" i="1"/>
  <c r="R15" i="1"/>
  <c r="X15" i="1" s="1"/>
  <c r="Q15" i="1"/>
  <c r="AE15" i="1" s="1"/>
  <c r="T15" i="1" s="1"/>
  <c r="P15" i="1"/>
  <c r="AC14" i="1"/>
  <c r="W14" i="1"/>
  <c r="V14" i="1"/>
  <c r="U14" i="1"/>
  <c r="S14" i="1"/>
  <c r="R14" i="1"/>
  <c r="X14" i="1" s="1"/>
  <c r="Q14" i="1"/>
  <c r="AE14" i="1" s="1"/>
  <c r="T14" i="1" s="1"/>
  <c r="P14" i="1"/>
  <c r="AC13" i="1"/>
  <c r="Y13" i="1" s="1"/>
  <c r="W13" i="1"/>
  <c r="V13" i="1"/>
  <c r="U13" i="1"/>
  <c r="S13" i="1"/>
  <c r="R13" i="1"/>
  <c r="X13" i="1" s="1"/>
  <c r="Q13" i="1"/>
  <c r="AE13" i="1" s="1"/>
  <c r="T13" i="1" s="1"/>
  <c r="P13" i="1"/>
  <c r="AC12" i="1"/>
  <c r="W12" i="1"/>
  <c r="V12" i="1"/>
  <c r="U12" i="1"/>
  <c r="S12" i="1"/>
  <c r="R12" i="1"/>
  <c r="X12" i="1" s="1"/>
  <c r="Q12" i="1"/>
  <c r="AE12" i="1" s="1"/>
  <c r="T12" i="1" s="1"/>
  <c r="P12" i="1"/>
  <c r="BZ4" i="1"/>
  <c r="AY4" i="1"/>
  <c r="BK3" i="1"/>
  <c r="AY3" i="1"/>
  <c r="BZ2" i="1"/>
  <c r="BK2" i="1"/>
  <c r="AY2" i="1"/>
  <c r="Y15" i="1" l="1"/>
  <c r="Y12" i="1"/>
  <c r="Y14" i="1"/>
  <c r="AE28" i="1"/>
  <c r="T28" i="1" s="1"/>
  <c r="Y28" i="1" s="1"/>
  <c r="AE36" i="1"/>
  <c r="T36" i="1" s="1"/>
  <c r="Y36" i="1" s="1"/>
  <c r="AE48" i="1"/>
  <c r="T48" i="1" s="1"/>
  <c r="Y48" i="1" s="1"/>
  <c r="AE60" i="1"/>
  <c r="T60" i="1" s="1"/>
  <c r="Y60" i="1" s="1"/>
  <c r="AE64" i="1"/>
  <c r="T64" i="1" s="1"/>
  <c r="Y64" i="1" s="1"/>
  <c r="AE68" i="1"/>
  <c r="T68" i="1" s="1"/>
  <c r="AE71" i="1"/>
  <c r="T71" i="1" s="1"/>
  <c r="Y71" i="1" s="1"/>
  <c r="AE75" i="1"/>
  <c r="T75" i="1" s="1"/>
  <c r="Y75" i="1" s="1"/>
  <c r="AE87" i="1"/>
  <c r="T87" i="1" s="1"/>
  <c r="Y87" i="1" s="1"/>
  <c r="AE91" i="1"/>
  <c r="T91" i="1" s="1"/>
  <c r="Y91" i="1" s="1"/>
  <c r="AE95" i="1"/>
  <c r="T95" i="1" s="1"/>
  <c r="Y95" i="1" s="1"/>
  <c r="AE103" i="1"/>
  <c r="T103" i="1" s="1"/>
  <c r="Y103" i="1" s="1"/>
  <c r="AE107" i="1"/>
  <c r="T107" i="1" s="1"/>
  <c r="Y107" i="1" s="1"/>
  <c r="AE111" i="1"/>
  <c r="T111" i="1" s="1"/>
  <c r="AE115" i="1"/>
  <c r="T115" i="1" s="1"/>
  <c r="Y115" i="1" s="1"/>
  <c r="AE119" i="1"/>
  <c r="T119" i="1" s="1"/>
  <c r="Y119" i="1" s="1"/>
  <c r="AE123" i="1"/>
  <c r="T123" i="1" s="1"/>
  <c r="Y123" i="1" s="1"/>
  <c r="AE127" i="1"/>
  <c r="T127" i="1" s="1"/>
  <c r="Y127" i="1" s="1"/>
  <c r="AE131" i="1"/>
  <c r="T131" i="1" s="1"/>
  <c r="AE135" i="1"/>
  <c r="T135" i="1" s="1"/>
  <c r="Y135" i="1" s="1"/>
  <c r="AE139" i="1"/>
  <c r="T139" i="1" s="1"/>
  <c r="Y139" i="1" s="1"/>
  <c r="AE143" i="1"/>
  <c r="T143" i="1" s="1"/>
  <c r="Y143" i="1" s="1"/>
  <c r="AE147" i="1"/>
  <c r="T147" i="1" s="1"/>
  <c r="Y147" i="1" s="1"/>
  <c r="Z12" i="1"/>
  <c r="Z13" i="1"/>
  <c r="Z14" i="1"/>
  <c r="Z15" i="1"/>
  <c r="U26" i="1"/>
  <c r="AA26" i="1"/>
  <c r="AE26" i="1"/>
  <c r="T26" i="1" s="1"/>
  <c r="Y26" i="1" s="1"/>
  <c r="K28" i="1"/>
  <c r="R28" i="1" s="1"/>
  <c r="X28" i="1" s="1"/>
  <c r="U28" i="1"/>
  <c r="AA28" i="1"/>
  <c r="Z29" i="1"/>
  <c r="U30" i="1"/>
  <c r="AA30" i="1"/>
  <c r="AE30" i="1"/>
  <c r="T30" i="1" s="1"/>
  <c r="Y30" i="1" s="1"/>
  <c r="K32" i="1"/>
  <c r="R32" i="1" s="1"/>
  <c r="X32" i="1" s="1"/>
  <c r="U32" i="1"/>
  <c r="AA32" i="1"/>
  <c r="AE32" i="1"/>
  <c r="T32" i="1" s="1"/>
  <c r="Y32" i="1" s="1"/>
  <c r="Z33" i="1"/>
  <c r="K36" i="1"/>
  <c r="R36" i="1" s="1"/>
  <c r="X36" i="1" s="1"/>
  <c r="W36" i="1"/>
  <c r="Z37" i="1"/>
  <c r="U38" i="1"/>
  <c r="AA38" i="1"/>
  <c r="AE38" i="1"/>
  <c r="T38" i="1" s="1"/>
  <c r="Y38" i="1" s="1"/>
  <c r="K40" i="1"/>
  <c r="R40" i="1" s="1"/>
  <c r="X40" i="1" s="1"/>
  <c r="W40" i="1"/>
  <c r="AA40" i="1"/>
  <c r="AE40" i="1"/>
  <c r="T40" i="1" s="1"/>
  <c r="Z41" i="1"/>
  <c r="W42" i="1"/>
  <c r="AE42" i="1"/>
  <c r="T42" i="1" s="1"/>
  <c r="Y42" i="1" s="1"/>
  <c r="K44" i="1"/>
  <c r="R44" i="1" s="1"/>
  <c r="X44" i="1" s="1"/>
  <c r="W44" i="1"/>
  <c r="AA44" i="1"/>
  <c r="AE44" i="1"/>
  <c r="T44" i="1" s="1"/>
  <c r="Y44" i="1" s="1"/>
  <c r="K46" i="1"/>
  <c r="R46" i="1" s="1"/>
  <c r="X46" i="1" s="1"/>
  <c r="W46" i="1"/>
  <c r="AE46" i="1"/>
  <c r="T46" i="1" s="1"/>
  <c r="Y46" i="1" s="1"/>
  <c r="K48" i="1"/>
  <c r="R48" i="1" s="1"/>
  <c r="X48" i="1" s="1"/>
  <c r="W48" i="1"/>
  <c r="Z49" i="1"/>
  <c r="U50" i="1"/>
  <c r="AA50" i="1"/>
  <c r="AE50" i="1"/>
  <c r="T50" i="1" s="1"/>
  <c r="Z51" i="1"/>
  <c r="U52" i="1"/>
  <c r="AA52" i="1"/>
  <c r="AE52" i="1"/>
  <c r="T52" i="1" s="1"/>
  <c r="Y52" i="1" s="1"/>
  <c r="Z53" i="1"/>
  <c r="U54" i="1"/>
  <c r="AA54" i="1"/>
  <c r="AE54" i="1"/>
  <c r="T54" i="1" s="1"/>
  <c r="K56" i="1"/>
  <c r="R56" i="1" s="1"/>
  <c r="X56" i="1" s="1"/>
  <c r="W56" i="1"/>
  <c r="AE56" i="1"/>
  <c r="T56" i="1" s="1"/>
  <c r="Y56" i="1" s="1"/>
  <c r="K58" i="1"/>
  <c r="R58" i="1" s="1"/>
  <c r="X58" i="1" s="1"/>
  <c r="Y58" i="1" s="1"/>
  <c r="W58" i="1"/>
  <c r="K60" i="1"/>
  <c r="R60" i="1" s="1"/>
  <c r="X60" i="1" s="1"/>
  <c r="W60" i="1"/>
  <c r="Z61" i="1"/>
  <c r="U62" i="1"/>
  <c r="AA62" i="1"/>
  <c r="AE62" i="1"/>
  <c r="T62" i="1" s="1"/>
  <c r="Z63" i="1"/>
  <c r="U64" i="1"/>
  <c r="AA64" i="1"/>
  <c r="K66" i="1"/>
  <c r="R66" i="1" s="1"/>
  <c r="X66" i="1" s="1"/>
  <c r="W66" i="1"/>
  <c r="AA66" i="1"/>
  <c r="AE66" i="1"/>
  <c r="T66" i="1" s="1"/>
  <c r="Y66" i="1" s="1"/>
  <c r="K68" i="1"/>
  <c r="R68" i="1" s="1"/>
  <c r="X68" i="1" s="1"/>
  <c r="W68" i="1"/>
  <c r="Z69" i="1"/>
  <c r="U70" i="1"/>
  <c r="AA70" i="1"/>
  <c r="AE70" i="1"/>
  <c r="T70" i="1" s="1"/>
  <c r="Y70" i="1" s="1"/>
  <c r="W71" i="1"/>
  <c r="K73" i="1"/>
  <c r="R73" i="1" s="1"/>
  <c r="X73" i="1" s="1"/>
  <c r="Y73" i="1" s="1"/>
  <c r="W73" i="1"/>
  <c r="Z74" i="1"/>
  <c r="U75" i="1"/>
  <c r="AA75" i="1"/>
  <c r="K77" i="1"/>
  <c r="R77" i="1" s="1"/>
  <c r="X77" i="1" s="1"/>
  <c r="Y77" i="1" s="1"/>
  <c r="W77" i="1"/>
  <c r="K79" i="1"/>
  <c r="R79" i="1" s="1"/>
  <c r="X79" i="1" s="1"/>
  <c r="W79" i="1"/>
  <c r="AE79" i="1"/>
  <c r="T79" i="1" s="1"/>
  <c r="Y79" i="1" s="1"/>
  <c r="W80" i="1"/>
  <c r="AA80" i="1"/>
  <c r="U82" i="1"/>
  <c r="AA82" i="1"/>
  <c r="U84" i="1"/>
  <c r="AA84" i="1"/>
  <c r="K85" i="1"/>
  <c r="R85" i="1" s="1"/>
  <c r="X85" i="1" s="1"/>
  <c r="Y85" i="1" s="1"/>
  <c r="W85" i="1"/>
  <c r="K87" i="1"/>
  <c r="R87" i="1" s="1"/>
  <c r="X87" i="1" s="1"/>
  <c r="W87" i="1"/>
  <c r="Z88" i="1"/>
  <c r="U89" i="1"/>
  <c r="Y89" i="1" s="1"/>
  <c r="AA89" i="1"/>
  <c r="K91" i="1"/>
  <c r="R91" i="1" s="1"/>
  <c r="X91" i="1" s="1"/>
  <c r="W91" i="1"/>
  <c r="Z92" i="1"/>
  <c r="W93" i="1"/>
  <c r="AE93" i="1"/>
  <c r="T93" i="1" s="1"/>
  <c r="K95" i="1"/>
  <c r="R95" i="1" s="1"/>
  <c r="X95" i="1" s="1"/>
  <c r="W95" i="1"/>
  <c r="K97" i="1"/>
  <c r="R97" i="1" s="1"/>
  <c r="X97" i="1" s="1"/>
  <c r="W97" i="1"/>
  <c r="K99" i="1"/>
  <c r="R99" i="1" s="1"/>
  <c r="X99" i="1" s="1"/>
  <c r="U99" i="1"/>
  <c r="AA99" i="1"/>
  <c r="AE99" i="1"/>
  <c r="T99" i="1" s="1"/>
  <c r="Y99" i="1" s="1"/>
  <c r="K101" i="1"/>
  <c r="R101" i="1" s="1"/>
  <c r="X101" i="1" s="1"/>
  <c r="Y101" i="1" s="1"/>
  <c r="W101" i="1"/>
  <c r="K103" i="1"/>
  <c r="R103" i="1" s="1"/>
  <c r="X103" i="1" s="1"/>
  <c r="AA12" i="1"/>
  <c r="AA13" i="1"/>
  <c r="AA14" i="1"/>
  <c r="AA15" i="1"/>
  <c r="Y16" i="1"/>
  <c r="AA16" i="1"/>
  <c r="Y17" i="1"/>
  <c r="AA17" i="1"/>
  <c r="Y18" i="1"/>
  <c r="AA18" i="1"/>
  <c r="Y19" i="1"/>
  <c r="AA19" i="1"/>
  <c r="Y20" i="1"/>
  <c r="AA20" i="1"/>
  <c r="U21" i="1"/>
  <c r="W21" i="1"/>
  <c r="AA21" i="1"/>
  <c r="U22" i="1"/>
  <c r="W22" i="1"/>
  <c r="AA22" i="1"/>
  <c r="U23" i="1"/>
  <c r="W23" i="1"/>
  <c r="AA23" i="1"/>
  <c r="U24" i="1"/>
  <c r="W24" i="1"/>
  <c r="AA24" i="1"/>
  <c r="U25" i="1"/>
  <c r="W25" i="1"/>
  <c r="AA25" i="1"/>
  <c r="M26" i="1"/>
  <c r="V26" i="1"/>
  <c r="Z26" i="1"/>
  <c r="U27" i="1"/>
  <c r="W27" i="1"/>
  <c r="Y27" i="1"/>
  <c r="AA27" i="1"/>
  <c r="V28" i="1"/>
  <c r="Z28" i="1"/>
  <c r="U29" i="1"/>
  <c r="Y29" i="1" s="1"/>
  <c r="W29" i="1"/>
  <c r="AA29" i="1"/>
  <c r="M30" i="1"/>
  <c r="V30" i="1"/>
  <c r="Z30" i="1"/>
  <c r="U31" i="1"/>
  <c r="W31" i="1"/>
  <c r="Y31" i="1"/>
  <c r="AA31" i="1"/>
  <c r="V32" i="1"/>
  <c r="Z32" i="1"/>
  <c r="U33" i="1"/>
  <c r="Y33" i="1" s="1"/>
  <c r="W33" i="1"/>
  <c r="AA33" i="1"/>
  <c r="M34" i="1"/>
  <c r="V34" i="1"/>
  <c r="Z34" i="1"/>
  <c r="U35" i="1"/>
  <c r="W35" i="1"/>
  <c r="Y35" i="1"/>
  <c r="AA35" i="1"/>
  <c r="V36" i="1"/>
  <c r="Z36" i="1"/>
  <c r="U37" i="1"/>
  <c r="Y37" i="1" s="1"/>
  <c r="W37" i="1"/>
  <c r="AA37" i="1"/>
  <c r="M38" i="1"/>
  <c r="V38" i="1"/>
  <c r="Z38" i="1"/>
  <c r="U39" i="1"/>
  <c r="W39" i="1"/>
  <c r="Y39" i="1"/>
  <c r="AA39" i="1"/>
  <c r="V40" i="1"/>
  <c r="Z40" i="1"/>
  <c r="U41" i="1"/>
  <c r="W41" i="1"/>
  <c r="AA41" i="1"/>
  <c r="M42" i="1"/>
  <c r="V42" i="1"/>
  <c r="Z42" i="1"/>
  <c r="U43" i="1"/>
  <c r="W43" i="1"/>
  <c r="Y43" i="1"/>
  <c r="AA43" i="1"/>
  <c r="V44" i="1"/>
  <c r="Z44" i="1"/>
  <c r="U45" i="1"/>
  <c r="W45" i="1"/>
  <c r="Y45" i="1"/>
  <c r="AA45" i="1"/>
  <c r="V46" i="1"/>
  <c r="Z46" i="1"/>
  <c r="U47" i="1"/>
  <c r="W47" i="1"/>
  <c r="Y47" i="1"/>
  <c r="AA47" i="1"/>
  <c r="V48" i="1"/>
  <c r="Z48" i="1"/>
  <c r="U49" i="1"/>
  <c r="Y49" i="1" s="1"/>
  <c r="W49" i="1"/>
  <c r="AA49" i="1"/>
  <c r="M50" i="1"/>
  <c r="V50" i="1"/>
  <c r="Z50" i="1"/>
  <c r="U51" i="1"/>
  <c r="Y51" i="1" s="1"/>
  <c r="W51" i="1"/>
  <c r="AA51" i="1"/>
  <c r="M52" i="1"/>
  <c r="V52" i="1"/>
  <c r="Z52" i="1"/>
  <c r="U53" i="1"/>
  <c r="Y53" i="1" s="1"/>
  <c r="W53" i="1"/>
  <c r="AA53" i="1"/>
  <c r="M54" i="1"/>
  <c r="V54" i="1"/>
  <c r="Z54" i="1"/>
  <c r="U55" i="1"/>
  <c r="W55" i="1"/>
  <c r="Y55" i="1"/>
  <c r="AA55" i="1"/>
  <c r="V56" i="1"/>
  <c r="Z56" i="1"/>
  <c r="U57" i="1"/>
  <c r="W57" i="1"/>
  <c r="Y57" i="1"/>
  <c r="AA57" i="1"/>
  <c r="V58" i="1"/>
  <c r="Z58" i="1"/>
  <c r="U59" i="1"/>
  <c r="W59" i="1"/>
  <c r="Y59" i="1"/>
  <c r="AA59" i="1"/>
  <c r="V60" i="1"/>
  <c r="Z60" i="1"/>
  <c r="U61" i="1"/>
  <c r="Y61" i="1" s="1"/>
  <c r="W61" i="1"/>
  <c r="AA61" i="1"/>
  <c r="M62" i="1"/>
  <c r="V62" i="1"/>
  <c r="Z62" i="1"/>
  <c r="U63" i="1"/>
  <c r="Y63" i="1" s="1"/>
  <c r="W63" i="1"/>
  <c r="AA63" i="1"/>
  <c r="M64" i="1"/>
  <c r="V64" i="1"/>
  <c r="Z64" i="1"/>
  <c r="U65" i="1"/>
  <c r="W65" i="1"/>
  <c r="Y65" i="1"/>
  <c r="AA65" i="1"/>
  <c r="V66" i="1"/>
  <c r="Z66" i="1"/>
  <c r="U67" i="1"/>
  <c r="W67" i="1"/>
  <c r="Y67" i="1"/>
  <c r="AA67" i="1"/>
  <c r="V68" i="1"/>
  <c r="Z68" i="1"/>
  <c r="U69" i="1"/>
  <c r="W69" i="1"/>
  <c r="AA69" i="1"/>
  <c r="M70" i="1"/>
  <c r="V70" i="1"/>
  <c r="Z70" i="1"/>
  <c r="V71" i="1"/>
  <c r="Z71" i="1"/>
  <c r="U72" i="1"/>
  <c r="W72" i="1"/>
  <c r="Y72" i="1"/>
  <c r="AA72" i="1"/>
  <c r="V73" i="1"/>
  <c r="Z73" i="1"/>
  <c r="U74" i="1"/>
  <c r="W74" i="1"/>
  <c r="AA74" i="1"/>
  <c r="M75" i="1"/>
  <c r="V75" i="1"/>
  <c r="Z75" i="1"/>
  <c r="U76" i="1"/>
  <c r="W76" i="1"/>
  <c r="Y76" i="1"/>
  <c r="AA76" i="1"/>
  <c r="V77" i="1"/>
  <c r="Z77" i="1"/>
  <c r="U78" i="1"/>
  <c r="W78" i="1"/>
  <c r="Y78" i="1"/>
  <c r="AA78" i="1"/>
  <c r="V79" i="1"/>
  <c r="Z79" i="1"/>
  <c r="V80" i="1"/>
  <c r="Z80" i="1"/>
  <c r="U81" i="1"/>
  <c r="W81" i="1"/>
  <c r="V82" i="1"/>
  <c r="Z82" i="1"/>
  <c r="U83" i="1"/>
  <c r="W83" i="1"/>
  <c r="V84" i="1"/>
  <c r="Z84" i="1"/>
  <c r="V85" i="1"/>
  <c r="Z85" i="1"/>
  <c r="U86" i="1"/>
  <c r="W86" i="1"/>
  <c r="Y86" i="1"/>
  <c r="AA86" i="1"/>
  <c r="V87" i="1"/>
  <c r="Z87" i="1"/>
  <c r="U88" i="1"/>
  <c r="Y88" i="1" s="1"/>
  <c r="W88" i="1"/>
  <c r="AA88" i="1"/>
  <c r="M89" i="1"/>
  <c r="V89" i="1"/>
  <c r="Z89" i="1"/>
  <c r="U90" i="1"/>
  <c r="W90" i="1"/>
  <c r="Y90" i="1"/>
  <c r="AA90" i="1"/>
  <c r="V91" i="1"/>
  <c r="Z91" i="1"/>
  <c r="U92" i="1"/>
  <c r="Y92" i="1" s="1"/>
  <c r="W92" i="1"/>
  <c r="AA92" i="1"/>
  <c r="M93" i="1"/>
  <c r="V93" i="1"/>
  <c r="Z93" i="1"/>
  <c r="U94" i="1"/>
  <c r="W94" i="1"/>
  <c r="Y94" i="1"/>
  <c r="AA94" i="1"/>
  <c r="V95" i="1"/>
  <c r="Z95" i="1"/>
  <c r="U96" i="1"/>
  <c r="W96" i="1"/>
  <c r="Y96" i="1"/>
  <c r="AA96" i="1"/>
  <c r="V97" i="1"/>
  <c r="Z97" i="1"/>
  <c r="U98" i="1"/>
  <c r="W98" i="1"/>
  <c r="Y98" i="1"/>
  <c r="AA98" i="1"/>
  <c r="V99" i="1"/>
  <c r="Z99" i="1"/>
  <c r="U100" i="1"/>
  <c r="W100" i="1"/>
  <c r="Y100" i="1"/>
  <c r="AA100" i="1"/>
  <c r="V101" i="1"/>
  <c r="Z101" i="1"/>
  <c r="U102" i="1"/>
  <c r="W102" i="1"/>
  <c r="Y102" i="1"/>
  <c r="AA102" i="1"/>
  <c r="V103" i="1"/>
  <c r="Z103" i="1"/>
  <c r="U104" i="1"/>
  <c r="Y104" i="1" s="1"/>
  <c r="W104" i="1"/>
  <c r="AA104" i="1"/>
  <c r="V105" i="1"/>
  <c r="Z105" i="1"/>
  <c r="U106" i="1"/>
  <c r="Y106" i="1" s="1"/>
  <c r="W106" i="1"/>
  <c r="AA106" i="1"/>
  <c r="V107" i="1"/>
  <c r="Z107" i="1"/>
  <c r="U108" i="1"/>
  <c r="Y108" i="1" s="1"/>
  <c r="W108" i="1"/>
  <c r="AA108" i="1"/>
  <c r="V109" i="1"/>
  <c r="Z109" i="1"/>
  <c r="U110" i="1"/>
  <c r="Y110" i="1" s="1"/>
  <c r="W110" i="1"/>
  <c r="AA110" i="1"/>
  <c r="V111" i="1"/>
  <c r="Z111" i="1"/>
  <c r="U112" i="1"/>
  <c r="W112" i="1"/>
  <c r="AA112" i="1"/>
  <c r="V113" i="1"/>
  <c r="Z113" i="1"/>
  <c r="U114" i="1"/>
  <c r="Y114" i="1" s="1"/>
  <c r="W114" i="1"/>
  <c r="AA114" i="1"/>
  <c r="V115" i="1"/>
  <c r="Z115" i="1"/>
  <c r="U116" i="1"/>
  <c r="Y116" i="1" s="1"/>
  <c r="W116" i="1"/>
  <c r="AA116" i="1"/>
  <c r="V117" i="1"/>
  <c r="Z117" i="1"/>
  <c r="U118" i="1"/>
  <c r="Y118" i="1" s="1"/>
  <c r="W118" i="1"/>
  <c r="AA118" i="1"/>
  <c r="V119" i="1"/>
  <c r="Z119" i="1"/>
  <c r="U120" i="1"/>
  <c r="Y120" i="1" s="1"/>
  <c r="W120" i="1"/>
  <c r="AA120" i="1"/>
  <c r="V121" i="1"/>
  <c r="Z121" i="1"/>
  <c r="U122" i="1"/>
  <c r="Y122" i="1" s="1"/>
  <c r="W122" i="1"/>
  <c r="AA122" i="1"/>
  <c r="V123" i="1"/>
  <c r="Z123" i="1"/>
  <c r="U124" i="1"/>
  <c r="Y124" i="1" s="1"/>
  <c r="W124" i="1"/>
  <c r="AA124" i="1"/>
  <c r="V125" i="1"/>
  <c r="Z125" i="1"/>
  <c r="U126" i="1"/>
  <c r="Y126" i="1" s="1"/>
  <c r="W126" i="1"/>
  <c r="AA126" i="1"/>
  <c r="V127" i="1"/>
  <c r="Z127" i="1"/>
  <c r="U128" i="1"/>
  <c r="Y128" i="1" s="1"/>
  <c r="W128" i="1"/>
  <c r="AA128" i="1"/>
  <c r="V129" i="1"/>
  <c r="Z129" i="1"/>
  <c r="U130" i="1"/>
  <c r="W130" i="1"/>
  <c r="AA130" i="1"/>
  <c r="V131" i="1"/>
  <c r="Z131" i="1"/>
  <c r="U132" i="1"/>
  <c r="Y132" i="1" s="1"/>
  <c r="W132" i="1"/>
  <c r="AA132" i="1"/>
  <c r="V133" i="1"/>
  <c r="Z133" i="1"/>
  <c r="U134" i="1"/>
  <c r="Y134" i="1" s="1"/>
  <c r="W134" i="1"/>
  <c r="AA134" i="1"/>
  <c r="V135" i="1"/>
  <c r="Z135" i="1"/>
  <c r="U136" i="1"/>
  <c r="Y136" i="1" s="1"/>
  <c r="W136" i="1"/>
  <c r="AA136" i="1"/>
  <c r="V137" i="1"/>
  <c r="Z137" i="1"/>
  <c r="U138" i="1"/>
  <c r="Y138" i="1" s="1"/>
  <c r="W138" i="1"/>
  <c r="AA138" i="1"/>
  <c r="V139" i="1"/>
  <c r="Z139" i="1"/>
  <c r="U140" i="1"/>
  <c r="Y140" i="1" s="1"/>
  <c r="W140" i="1"/>
  <c r="AA140" i="1"/>
  <c r="V141" i="1"/>
  <c r="Z141" i="1"/>
  <c r="U142" i="1"/>
  <c r="Y142" i="1" s="1"/>
  <c r="W142" i="1"/>
  <c r="AA142" i="1"/>
  <c r="V143" i="1"/>
  <c r="Z143" i="1"/>
  <c r="U144" i="1"/>
  <c r="Y144" i="1" s="1"/>
  <c r="W144" i="1"/>
  <c r="AA144" i="1"/>
  <c r="V145" i="1"/>
  <c r="Z145" i="1"/>
  <c r="U146" i="1"/>
  <c r="Y146" i="1" s="1"/>
  <c r="W146" i="1"/>
  <c r="AA146" i="1"/>
  <c r="V147" i="1"/>
  <c r="Z147" i="1"/>
  <c r="U148" i="1"/>
  <c r="Y148" i="1" s="1"/>
  <c r="W148" i="1"/>
  <c r="AA148" i="1"/>
  <c r="V149" i="1"/>
  <c r="Z149" i="1"/>
  <c r="U150" i="1"/>
  <c r="Y150" i="1" s="1"/>
  <c r="W150" i="1"/>
  <c r="AA150" i="1"/>
  <c r="V151" i="1"/>
  <c r="Z152" i="1"/>
  <c r="V152" i="1"/>
  <c r="U152" i="1"/>
  <c r="AE152" i="1"/>
  <c r="T152" i="1" s="1"/>
  <c r="Y152" i="1" s="1"/>
  <c r="Z154" i="1"/>
  <c r="V154" i="1"/>
  <c r="U154" i="1"/>
  <c r="AE154" i="1"/>
  <c r="T154" i="1" s="1"/>
  <c r="Y154" i="1" s="1"/>
  <c r="Z156" i="1"/>
  <c r="V156" i="1"/>
  <c r="U156" i="1"/>
  <c r="AE156" i="1"/>
  <c r="T156" i="1" s="1"/>
  <c r="Y156" i="1" s="1"/>
  <c r="Z158" i="1"/>
  <c r="V158" i="1"/>
  <c r="U158" i="1"/>
  <c r="AE158" i="1"/>
  <c r="T158" i="1" s="1"/>
  <c r="Y158" i="1" s="1"/>
  <c r="Z160" i="1"/>
  <c r="V160" i="1"/>
  <c r="U160" i="1"/>
  <c r="AE160" i="1"/>
  <c r="T160" i="1" s="1"/>
  <c r="K161" i="1"/>
  <c r="R161" i="1" s="1"/>
  <c r="X161" i="1" s="1"/>
  <c r="W161" i="1"/>
  <c r="AE162" i="1"/>
  <c r="T162" i="1" s="1"/>
  <c r="Z162" i="1"/>
  <c r="K163" i="1"/>
  <c r="R163" i="1" s="1"/>
  <c r="X163" i="1" s="1"/>
  <c r="W163" i="1"/>
  <c r="AE164" i="1"/>
  <c r="T164" i="1" s="1"/>
  <c r="K165" i="1"/>
  <c r="R165" i="1" s="1"/>
  <c r="X165" i="1" s="1"/>
  <c r="W165" i="1"/>
  <c r="AE166" i="1"/>
  <c r="T166" i="1" s="1"/>
  <c r="K167" i="1"/>
  <c r="R167" i="1" s="1"/>
  <c r="X167" i="1" s="1"/>
  <c r="W167" i="1"/>
  <c r="AE168" i="1"/>
  <c r="T168" i="1" s="1"/>
  <c r="K169" i="1"/>
  <c r="R169" i="1" s="1"/>
  <c r="X169" i="1" s="1"/>
  <c r="W169" i="1"/>
  <c r="AE170" i="1"/>
  <c r="T170" i="1" s="1"/>
  <c r="K171" i="1"/>
  <c r="R171" i="1" s="1"/>
  <c r="X171" i="1" s="1"/>
  <c r="W171" i="1"/>
  <c r="AE172" i="1"/>
  <c r="T172" i="1" s="1"/>
  <c r="K173" i="1"/>
  <c r="R173" i="1" s="1"/>
  <c r="X173" i="1" s="1"/>
  <c r="W173" i="1"/>
  <c r="W174" i="1"/>
  <c r="W175" i="1"/>
  <c r="W177" i="1"/>
  <c r="W179" i="1"/>
  <c r="Z180" i="1"/>
  <c r="V180" i="1"/>
  <c r="U180" i="1"/>
  <c r="AE180" i="1"/>
  <c r="T180" i="1" s="1"/>
  <c r="Y180" i="1" s="1"/>
  <c r="Z182" i="1"/>
  <c r="V182" i="1"/>
  <c r="U182" i="1"/>
  <c r="AE182" i="1"/>
  <c r="T182" i="1" s="1"/>
  <c r="Y182" i="1" s="1"/>
  <c r="Z184" i="1"/>
  <c r="V184" i="1"/>
  <c r="U184" i="1"/>
  <c r="AE184" i="1"/>
  <c r="T184" i="1" s="1"/>
  <c r="Y184" i="1" s="1"/>
  <c r="Z186" i="1"/>
  <c r="V186" i="1"/>
  <c r="U186" i="1"/>
  <c r="AE186" i="1"/>
  <c r="T186" i="1" s="1"/>
  <c r="Y186" i="1" s="1"/>
  <c r="Z188" i="1"/>
  <c r="V188" i="1"/>
  <c r="U188" i="1"/>
  <c r="AE188" i="1"/>
  <c r="T188" i="1" s="1"/>
  <c r="Y188" i="1" s="1"/>
  <c r="Z190" i="1"/>
  <c r="V190" i="1"/>
  <c r="U190" i="1"/>
  <c r="AE190" i="1"/>
  <c r="T190" i="1" s="1"/>
  <c r="Y190" i="1" s="1"/>
  <c r="Z192" i="1"/>
  <c r="V192" i="1"/>
  <c r="U192" i="1"/>
  <c r="AE192" i="1"/>
  <c r="T192" i="1" s="1"/>
  <c r="Y192" i="1" s="1"/>
  <c r="Z194" i="1"/>
  <c r="V194" i="1"/>
  <c r="U194" i="1"/>
  <c r="AE194" i="1"/>
  <c r="T194" i="1" s="1"/>
  <c r="Y194" i="1" s="1"/>
  <c r="Z196" i="1"/>
  <c r="V196" i="1"/>
  <c r="U196" i="1"/>
  <c r="AE196" i="1"/>
  <c r="T196" i="1" s="1"/>
  <c r="Y196" i="1" s="1"/>
  <c r="Z198" i="1"/>
  <c r="V198" i="1"/>
  <c r="U198" i="1"/>
  <c r="AE198" i="1"/>
  <c r="T198" i="1" s="1"/>
  <c r="Y198" i="1" s="1"/>
  <c r="Z200" i="1"/>
  <c r="V200" i="1"/>
  <c r="U200" i="1"/>
  <c r="AE200" i="1"/>
  <c r="T200" i="1" s="1"/>
  <c r="Y200" i="1" s="1"/>
  <c r="Z202" i="1"/>
  <c r="V202" i="1"/>
  <c r="U202" i="1"/>
  <c r="AE202" i="1"/>
  <c r="T202" i="1" s="1"/>
  <c r="Y202" i="1" s="1"/>
  <c r="Z204" i="1"/>
  <c r="V204" i="1"/>
  <c r="U204" i="1"/>
  <c r="AE204" i="1"/>
  <c r="T204" i="1" s="1"/>
  <c r="Y204" i="1" s="1"/>
  <c r="Z206" i="1"/>
  <c r="V206" i="1"/>
  <c r="U206" i="1"/>
  <c r="AE206" i="1"/>
  <c r="T206" i="1" s="1"/>
  <c r="Y206" i="1" s="1"/>
  <c r="Z208" i="1"/>
  <c r="V208" i="1"/>
  <c r="U208" i="1"/>
  <c r="AE208" i="1"/>
  <c r="T208" i="1" s="1"/>
  <c r="Y208" i="1" s="1"/>
  <c r="Z210" i="1"/>
  <c r="V210" i="1"/>
  <c r="U210" i="1"/>
  <c r="AE210" i="1"/>
  <c r="T210" i="1" s="1"/>
  <c r="Y210" i="1" s="1"/>
  <c r="Z212" i="1"/>
  <c r="V212" i="1"/>
  <c r="U212" i="1"/>
  <c r="AE212" i="1"/>
  <c r="T212" i="1" s="1"/>
  <c r="Y212" i="1" s="1"/>
  <c r="Z214" i="1"/>
  <c r="V214" i="1"/>
  <c r="U214" i="1"/>
  <c r="AE214" i="1"/>
  <c r="T214" i="1" s="1"/>
  <c r="Y214" i="1" s="1"/>
  <c r="Z216" i="1"/>
  <c r="W28" i="1"/>
  <c r="U34" i="1"/>
  <c r="Y34" i="1" s="1"/>
  <c r="W34" i="1"/>
  <c r="AA34" i="1"/>
  <c r="U36" i="1"/>
  <c r="AA36" i="1"/>
  <c r="U42" i="1"/>
  <c r="U46" i="1"/>
  <c r="U48" i="1"/>
  <c r="AA48" i="1"/>
  <c r="U56" i="1"/>
  <c r="U58" i="1"/>
  <c r="AA58" i="1"/>
  <c r="U60" i="1"/>
  <c r="AA60" i="1"/>
  <c r="W64" i="1"/>
  <c r="U68" i="1"/>
  <c r="AA68" i="1"/>
  <c r="U71" i="1"/>
  <c r="AA71" i="1"/>
  <c r="U73" i="1"/>
  <c r="AA73" i="1"/>
  <c r="W75" i="1"/>
  <c r="U77" i="1"/>
  <c r="AA77" i="1"/>
  <c r="U79" i="1"/>
  <c r="U85" i="1"/>
  <c r="AA85" i="1"/>
  <c r="U87" i="1"/>
  <c r="AA87" i="1"/>
  <c r="W89" i="1"/>
  <c r="U91" i="1"/>
  <c r="AA91" i="1"/>
  <c r="U93" i="1"/>
  <c r="U95" i="1"/>
  <c r="AA95" i="1"/>
  <c r="U97" i="1"/>
  <c r="Y97" i="1" s="1"/>
  <c r="AA97" i="1"/>
  <c r="U101" i="1"/>
  <c r="AA101" i="1"/>
  <c r="U103" i="1"/>
  <c r="W103" i="1"/>
  <c r="AA103" i="1"/>
  <c r="U105" i="1"/>
  <c r="Y105" i="1" s="1"/>
  <c r="W105" i="1"/>
  <c r="AA105" i="1"/>
  <c r="U107" i="1"/>
  <c r="W107" i="1"/>
  <c r="AA107" i="1"/>
  <c r="U109" i="1"/>
  <c r="Y109" i="1" s="1"/>
  <c r="W109" i="1"/>
  <c r="AA109" i="1"/>
  <c r="U111" i="1"/>
  <c r="W111" i="1"/>
  <c r="AA111" i="1"/>
  <c r="U113" i="1"/>
  <c r="Y113" i="1" s="1"/>
  <c r="W113" i="1"/>
  <c r="AA113" i="1"/>
  <c r="U115" i="1"/>
  <c r="W115" i="1"/>
  <c r="AA115" i="1"/>
  <c r="U117" i="1"/>
  <c r="Y117" i="1" s="1"/>
  <c r="W117" i="1"/>
  <c r="AA117" i="1"/>
  <c r="U119" i="1"/>
  <c r="W119" i="1"/>
  <c r="AA119" i="1"/>
  <c r="U121" i="1"/>
  <c r="Y121" i="1" s="1"/>
  <c r="W121" i="1"/>
  <c r="AA121" i="1"/>
  <c r="U123" i="1"/>
  <c r="W123" i="1"/>
  <c r="AA123" i="1"/>
  <c r="U125" i="1"/>
  <c r="Y125" i="1" s="1"/>
  <c r="W125" i="1"/>
  <c r="AA125" i="1"/>
  <c r="U127" i="1"/>
  <c r="W127" i="1"/>
  <c r="AA127" i="1"/>
  <c r="U129" i="1"/>
  <c r="W129" i="1"/>
  <c r="AA129" i="1"/>
  <c r="U131" i="1"/>
  <c r="W131" i="1"/>
  <c r="AA131" i="1"/>
  <c r="U133" i="1"/>
  <c r="Y133" i="1" s="1"/>
  <c r="W133" i="1"/>
  <c r="AA133" i="1"/>
  <c r="U135" i="1"/>
  <c r="W135" i="1"/>
  <c r="AA135" i="1"/>
  <c r="U137" i="1"/>
  <c r="Y137" i="1" s="1"/>
  <c r="W137" i="1"/>
  <c r="AA137" i="1"/>
  <c r="U139" i="1"/>
  <c r="W139" i="1"/>
  <c r="AA139" i="1"/>
  <c r="U141" i="1"/>
  <c r="Y141" i="1" s="1"/>
  <c r="W141" i="1"/>
  <c r="AA141" i="1"/>
  <c r="U143" i="1"/>
  <c r="W143" i="1"/>
  <c r="AA143" i="1"/>
  <c r="U145" i="1"/>
  <c r="Y145" i="1" s="1"/>
  <c r="W145" i="1"/>
  <c r="AA145" i="1"/>
  <c r="U147" i="1"/>
  <c r="W147" i="1"/>
  <c r="AA147" i="1"/>
  <c r="U149" i="1"/>
  <c r="Y149" i="1" s="1"/>
  <c r="W149" i="1"/>
  <c r="AA149" i="1"/>
  <c r="AE151" i="1"/>
  <c r="T151" i="1" s="1"/>
  <c r="Y151" i="1" s="1"/>
  <c r="U151" i="1"/>
  <c r="W151" i="1"/>
  <c r="AA151" i="1"/>
  <c r="W152" i="1"/>
  <c r="AA152" i="1"/>
  <c r="W154" i="1"/>
  <c r="AA154" i="1"/>
  <c r="W156" i="1"/>
  <c r="AA156" i="1"/>
  <c r="W158" i="1"/>
  <c r="AA158" i="1"/>
  <c r="W160" i="1"/>
  <c r="AA160" i="1"/>
  <c r="Z161" i="1"/>
  <c r="V161" i="1"/>
  <c r="U161" i="1"/>
  <c r="AE161" i="1"/>
  <c r="T161" i="1" s="1"/>
  <c r="Z163" i="1"/>
  <c r="V163" i="1"/>
  <c r="U163" i="1"/>
  <c r="AE163" i="1"/>
  <c r="T163" i="1" s="1"/>
  <c r="Z165" i="1"/>
  <c r="V165" i="1"/>
  <c r="U165" i="1"/>
  <c r="AE165" i="1"/>
  <c r="T165" i="1" s="1"/>
  <c r="Y165" i="1" s="1"/>
  <c r="Z167" i="1"/>
  <c r="V167" i="1"/>
  <c r="U167" i="1"/>
  <c r="AE167" i="1"/>
  <c r="T167" i="1" s="1"/>
  <c r="Z169" i="1"/>
  <c r="V169" i="1"/>
  <c r="U169" i="1"/>
  <c r="AE169" i="1"/>
  <c r="T169" i="1" s="1"/>
  <c r="Y169" i="1" s="1"/>
  <c r="Z171" i="1"/>
  <c r="V171" i="1"/>
  <c r="U171" i="1"/>
  <c r="AE171" i="1"/>
  <c r="T171" i="1" s="1"/>
  <c r="Z173" i="1"/>
  <c r="V173" i="1"/>
  <c r="U173" i="1"/>
  <c r="AE173" i="1"/>
  <c r="T173" i="1" s="1"/>
  <c r="Y173" i="1" s="1"/>
  <c r="Z174" i="1"/>
  <c r="V174" i="1"/>
  <c r="U174" i="1"/>
  <c r="AE174" i="1"/>
  <c r="T174" i="1" s="1"/>
  <c r="Y174" i="1" s="1"/>
  <c r="Z175" i="1"/>
  <c r="V175" i="1"/>
  <c r="U175" i="1"/>
  <c r="Z177" i="1"/>
  <c r="V177" i="1"/>
  <c r="U177" i="1"/>
  <c r="Z179" i="1"/>
  <c r="V179" i="1"/>
  <c r="U179" i="1"/>
  <c r="W180" i="1"/>
  <c r="AA180" i="1"/>
  <c r="W182" i="1"/>
  <c r="AA182" i="1"/>
  <c r="W184" i="1"/>
  <c r="AA184" i="1"/>
  <c r="W186" i="1"/>
  <c r="AA186" i="1"/>
  <c r="W188" i="1"/>
  <c r="AA188" i="1"/>
  <c r="W190" i="1"/>
  <c r="AA190" i="1"/>
  <c r="W192" i="1"/>
  <c r="AA192" i="1"/>
  <c r="W194" i="1"/>
  <c r="AA194" i="1"/>
  <c r="W196" i="1"/>
  <c r="AA196" i="1"/>
  <c r="W198" i="1"/>
  <c r="AA198" i="1"/>
  <c r="W200" i="1"/>
  <c r="AA200" i="1"/>
  <c r="W202" i="1"/>
  <c r="AA202" i="1"/>
  <c r="W204" i="1"/>
  <c r="AA204" i="1"/>
  <c r="W206" i="1"/>
  <c r="AA206" i="1"/>
  <c r="W208" i="1"/>
  <c r="AA208" i="1"/>
  <c r="W210" i="1"/>
  <c r="AA210" i="1"/>
  <c r="W212" i="1"/>
  <c r="AA212" i="1"/>
  <c r="W214" i="1"/>
  <c r="AA214" i="1"/>
  <c r="U216" i="1"/>
  <c r="Y216" i="1" s="1"/>
  <c r="W216" i="1"/>
  <c r="AA216" i="1"/>
  <c r="AE216" i="1"/>
  <c r="T216" i="1" s="1"/>
  <c r="U218" i="1"/>
  <c r="W218" i="1"/>
  <c r="AA218" i="1"/>
  <c r="AE218" i="1"/>
  <c r="T218" i="1" s="1"/>
  <c r="Y218" i="1" s="1"/>
  <c r="U220" i="1"/>
  <c r="Y220" i="1" s="1"/>
  <c r="W220" i="1"/>
  <c r="AA220" i="1"/>
  <c r="AE220" i="1"/>
  <c r="T220" i="1" s="1"/>
  <c r="U222" i="1"/>
  <c r="W222" i="1"/>
  <c r="AA222" i="1"/>
  <c r="AE222" i="1"/>
  <c r="T222" i="1" s="1"/>
  <c r="Y222" i="1" s="1"/>
  <c r="U224" i="1"/>
  <c r="W224" i="1"/>
  <c r="AA224" i="1"/>
  <c r="AE224" i="1"/>
  <c r="T224" i="1" s="1"/>
  <c r="Y224" i="1" s="1"/>
  <c r="U226" i="1"/>
  <c r="W226" i="1"/>
  <c r="AA226" i="1"/>
  <c r="AE226" i="1"/>
  <c r="T226" i="1" s="1"/>
  <c r="Y226" i="1" s="1"/>
  <c r="U228" i="1"/>
  <c r="W228" i="1"/>
  <c r="AA228" i="1"/>
  <c r="AE228" i="1"/>
  <c r="T228" i="1" s="1"/>
  <c r="Y228" i="1" s="1"/>
  <c r="U230" i="1"/>
  <c r="W230" i="1"/>
  <c r="AA230" i="1"/>
  <c r="AE230" i="1"/>
  <c r="T230" i="1" s="1"/>
  <c r="Y230" i="1" s="1"/>
  <c r="U232" i="1"/>
  <c r="W232" i="1"/>
  <c r="AA232" i="1"/>
  <c r="AE232" i="1"/>
  <c r="T232" i="1" s="1"/>
  <c r="Y232" i="1" s="1"/>
  <c r="U234" i="1"/>
  <c r="W234" i="1"/>
  <c r="AA234" i="1"/>
  <c r="AE234" i="1"/>
  <c r="T234" i="1" s="1"/>
  <c r="Y234" i="1" s="1"/>
  <c r="U236" i="1"/>
  <c r="W236" i="1"/>
  <c r="AA236" i="1"/>
  <c r="AE236" i="1"/>
  <c r="T236" i="1" s="1"/>
  <c r="Y236" i="1" s="1"/>
  <c r="Z243" i="1"/>
  <c r="V243" i="1"/>
  <c r="U243" i="1"/>
  <c r="AE243" i="1"/>
  <c r="T243" i="1" s="1"/>
  <c r="Z245" i="1"/>
  <c r="V245" i="1"/>
  <c r="U245" i="1"/>
  <c r="AE245" i="1"/>
  <c r="T245" i="1" s="1"/>
  <c r="Z247" i="1"/>
  <c r="V247" i="1"/>
  <c r="U247" i="1"/>
  <c r="AE247" i="1"/>
  <c r="T247" i="1" s="1"/>
  <c r="Z249" i="1"/>
  <c r="V249" i="1"/>
  <c r="U249" i="1"/>
  <c r="AE249" i="1"/>
  <c r="T249" i="1" s="1"/>
  <c r="Z251" i="1"/>
  <c r="V251" i="1"/>
  <c r="U251" i="1"/>
  <c r="AE251" i="1"/>
  <c r="T251" i="1" s="1"/>
  <c r="Z253" i="1"/>
  <c r="V253" i="1"/>
  <c r="U253" i="1"/>
  <c r="AE253" i="1"/>
  <c r="T253" i="1" s="1"/>
  <c r="Z255" i="1"/>
  <c r="V255" i="1"/>
  <c r="U255" i="1"/>
  <c r="AE255" i="1"/>
  <c r="T255" i="1" s="1"/>
  <c r="Z257" i="1"/>
  <c r="V257" i="1"/>
  <c r="U257" i="1"/>
  <c r="AE257" i="1"/>
  <c r="T257" i="1" s="1"/>
  <c r="Z259" i="1"/>
  <c r="V259" i="1"/>
  <c r="U259" i="1"/>
  <c r="AE259" i="1"/>
  <c r="T259" i="1" s="1"/>
  <c r="Z261" i="1"/>
  <c r="V261" i="1"/>
  <c r="U261" i="1"/>
  <c r="AE261" i="1"/>
  <c r="T261" i="1" s="1"/>
  <c r="Z263" i="1"/>
  <c r="V263" i="1"/>
  <c r="U263" i="1"/>
  <c r="AE263" i="1"/>
  <c r="T263" i="1" s="1"/>
  <c r="Z265" i="1"/>
  <c r="V265" i="1"/>
  <c r="U265" i="1"/>
  <c r="AE265" i="1"/>
  <c r="T265" i="1" s="1"/>
  <c r="Z267" i="1"/>
  <c r="V267" i="1"/>
  <c r="U267" i="1"/>
  <c r="AE267" i="1"/>
  <c r="T267" i="1" s="1"/>
  <c r="Z269" i="1"/>
  <c r="V269" i="1"/>
  <c r="U269" i="1"/>
  <c r="AE269" i="1"/>
  <c r="T269" i="1" s="1"/>
  <c r="Z271" i="1"/>
  <c r="V271" i="1"/>
  <c r="U271" i="1"/>
  <c r="AE271" i="1"/>
  <c r="T271" i="1" s="1"/>
  <c r="Z273" i="1"/>
  <c r="V273" i="1"/>
  <c r="U273" i="1"/>
  <c r="AE273" i="1"/>
  <c r="T273" i="1" s="1"/>
  <c r="Z275" i="1"/>
  <c r="V275" i="1"/>
  <c r="U275" i="1"/>
  <c r="AE275" i="1"/>
  <c r="T275" i="1" s="1"/>
  <c r="Z277" i="1"/>
  <c r="V277" i="1"/>
  <c r="U277" i="1"/>
  <c r="AE277" i="1"/>
  <c r="T277" i="1" s="1"/>
  <c r="Z279" i="1"/>
  <c r="V279" i="1"/>
  <c r="U279" i="1"/>
  <c r="AE279" i="1"/>
  <c r="T279" i="1" s="1"/>
  <c r="Z281" i="1"/>
  <c r="V281" i="1"/>
  <c r="U281" i="1"/>
  <c r="AE281" i="1"/>
  <c r="T281" i="1" s="1"/>
  <c r="Z283" i="1"/>
  <c r="V283" i="1"/>
  <c r="U283" i="1"/>
  <c r="AE283" i="1"/>
  <c r="T283" i="1" s="1"/>
  <c r="Z285" i="1"/>
  <c r="V285" i="1"/>
  <c r="U285" i="1"/>
  <c r="AE285" i="1"/>
  <c r="T285" i="1" s="1"/>
  <c r="Z287" i="1"/>
  <c r="V287" i="1"/>
  <c r="U287" i="1"/>
  <c r="AE287" i="1"/>
  <c r="T287" i="1" s="1"/>
  <c r="Z289" i="1"/>
  <c r="V289" i="1"/>
  <c r="U289" i="1"/>
  <c r="AE289" i="1"/>
  <c r="T289" i="1" s="1"/>
  <c r="Z291" i="1"/>
  <c r="V291" i="1"/>
  <c r="U291" i="1"/>
  <c r="AE291" i="1"/>
  <c r="T291" i="1" s="1"/>
  <c r="Z293" i="1"/>
  <c r="V293" i="1"/>
  <c r="U293" i="1"/>
  <c r="AE293" i="1"/>
  <c r="T293" i="1" s="1"/>
  <c r="U153" i="1"/>
  <c r="Y153" i="1" s="1"/>
  <c r="W153" i="1"/>
  <c r="AA153" i="1"/>
  <c r="U155" i="1"/>
  <c r="Y155" i="1" s="1"/>
  <c r="W155" i="1"/>
  <c r="AA155" i="1"/>
  <c r="U157" i="1"/>
  <c r="Y157" i="1" s="1"/>
  <c r="W157" i="1"/>
  <c r="AA157" i="1"/>
  <c r="U159" i="1"/>
  <c r="W159" i="1"/>
  <c r="AA159" i="1"/>
  <c r="U162" i="1"/>
  <c r="W162" i="1"/>
  <c r="AA162" i="1"/>
  <c r="U164" i="1"/>
  <c r="Y164" i="1" s="1"/>
  <c r="W164" i="1"/>
  <c r="AA164" i="1"/>
  <c r="U166" i="1"/>
  <c r="Y166" i="1" s="1"/>
  <c r="W166" i="1"/>
  <c r="AA166" i="1"/>
  <c r="U168" i="1"/>
  <c r="Y168" i="1" s="1"/>
  <c r="W168" i="1"/>
  <c r="AA168" i="1"/>
  <c r="U170" i="1"/>
  <c r="Y170" i="1" s="1"/>
  <c r="W170" i="1"/>
  <c r="AA170" i="1"/>
  <c r="U172" i="1"/>
  <c r="Y172" i="1" s="1"/>
  <c r="W172" i="1"/>
  <c r="AA172" i="1"/>
  <c r="U176" i="1"/>
  <c r="W176" i="1"/>
  <c r="U178" i="1"/>
  <c r="W178" i="1"/>
  <c r="U181" i="1"/>
  <c r="Y181" i="1" s="1"/>
  <c r="W181" i="1"/>
  <c r="AA181" i="1"/>
  <c r="U183" i="1"/>
  <c r="Y183" i="1" s="1"/>
  <c r="W183" i="1"/>
  <c r="AA183" i="1"/>
  <c r="U185" i="1"/>
  <c r="Y185" i="1" s="1"/>
  <c r="W185" i="1"/>
  <c r="AA185" i="1"/>
  <c r="U187" i="1"/>
  <c r="Y187" i="1" s="1"/>
  <c r="W187" i="1"/>
  <c r="AA187" i="1"/>
  <c r="U189" i="1"/>
  <c r="Y189" i="1" s="1"/>
  <c r="W189" i="1"/>
  <c r="AA189" i="1"/>
  <c r="U191" i="1"/>
  <c r="Y191" i="1" s="1"/>
  <c r="W191" i="1"/>
  <c r="AA191" i="1"/>
  <c r="U193" i="1"/>
  <c r="Y193" i="1" s="1"/>
  <c r="W193" i="1"/>
  <c r="AA193" i="1"/>
  <c r="U195" i="1"/>
  <c r="Y195" i="1" s="1"/>
  <c r="W195" i="1"/>
  <c r="AA195" i="1"/>
  <c r="U197" i="1"/>
  <c r="Y197" i="1" s="1"/>
  <c r="W197" i="1"/>
  <c r="AA197" i="1"/>
  <c r="U199" i="1"/>
  <c r="Y199" i="1" s="1"/>
  <c r="W199" i="1"/>
  <c r="AA199" i="1"/>
  <c r="U201" i="1"/>
  <c r="Y201" i="1" s="1"/>
  <c r="W201" i="1"/>
  <c r="AA201" i="1"/>
  <c r="U203" i="1"/>
  <c r="Y203" i="1" s="1"/>
  <c r="W203" i="1"/>
  <c r="AA203" i="1"/>
  <c r="U205" i="1"/>
  <c r="Y205" i="1" s="1"/>
  <c r="W205" i="1"/>
  <c r="AA205" i="1"/>
  <c r="U207" i="1"/>
  <c r="Y207" i="1" s="1"/>
  <c r="W207" i="1"/>
  <c r="AA207" i="1"/>
  <c r="U209" i="1"/>
  <c r="Y209" i="1" s="1"/>
  <c r="W209" i="1"/>
  <c r="AA209" i="1"/>
  <c r="U211" i="1"/>
  <c r="Y211" i="1" s="1"/>
  <c r="W211" i="1"/>
  <c r="AA211" i="1"/>
  <c r="U213" i="1"/>
  <c r="Y213" i="1" s="1"/>
  <c r="W213" i="1"/>
  <c r="AA213" i="1"/>
  <c r="U215" i="1"/>
  <c r="Y215" i="1" s="1"/>
  <c r="W215" i="1"/>
  <c r="AA215" i="1"/>
  <c r="V216" i="1"/>
  <c r="U217" i="1"/>
  <c r="Y217" i="1" s="1"/>
  <c r="W217" i="1"/>
  <c r="AA217" i="1"/>
  <c r="V218" i="1"/>
  <c r="U219" i="1"/>
  <c r="Y219" i="1" s="1"/>
  <c r="W219" i="1"/>
  <c r="AA219" i="1"/>
  <c r="V220" i="1"/>
  <c r="U221" i="1"/>
  <c r="Y221" i="1" s="1"/>
  <c r="W221" i="1"/>
  <c r="AA221" i="1"/>
  <c r="V222" i="1"/>
  <c r="U223" i="1"/>
  <c r="Y223" i="1" s="1"/>
  <c r="W223" i="1"/>
  <c r="AA223" i="1"/>
  <c r="V224" i="1"/>
  <c r="U225" i="1"/>
  <c r="Y225" i="1" s="1"/>
  <c r="W225" i="1"/>
  <c r="AA225" i="1"/>
  <c r="V226" i="1"/>
  <c r="U227" i="1"/>
  <c r="Y227" i="1" s="1"/>
  <c r="W227" i="1"/>
  <c r="AA227" i="1"/>
  <c r="V228" i="1"/>
  <c r="U229" i="1"/>
  <c r="Y229" i="1" s="1"/>
  <c r="W229" i="1"/>
  <c r="AA229" i="1"/>
  <c r="V230" i="1"/>
  <c r="U231" i="1"/>
  <c r="Y231" i="1" s="1"/>
  <c r="W231" i="1"/>
  <c r="AA231" i="1"/>
  <c r="V232" i="1"/>
  <c r="U233" i="1"/>
  <c r="Y233" i="1" s="1"/>
  <c r="W233" i="1"/>
  <c r="AA233" i="1"/>
  <c r="V234" i="1"/>
  <c r="U235" i="1"/>
  <c r="Y235" i="1" s="1"/>
  <c r="W235" i="1"/>
  <c r="AA235" i="1"/>
  <c r="V236" i="1"/>
  <c r="U237" i="1"/>
  <c r="Y237" i="1" s="1"/>
  <c r="W237" i="1"/>
  <c r="AA237" i="1"/>
  <c r="U238" i="1"/>
  <c r="W238" i="1"/>
  <c r="Z240" i="1"/>
  <c r="V240" i="1"/>
  <c r="U240" i="1"/>
  <c r="Z242" i="1"/>
  <c r="V242" i="1"/>
  <c r="U242" i="1"/>
  <c r="K243" i="1"/>
  <c r="R243" i="1" s="1"/>
  <c r="X243" i="1" s="1"/>
  <c r="W243" i="1"/>
  <c r="AA243" i="1"/>
  <c r="AE244" i="1"/>
  <c r="T244" i="1" s="1"/>
  <c r="Y244" i="1" s="1"/>
  <c r="Z244" i="1"/>
  <c r="K245" i="1"/>
  <c r="R245" i="1" s="1"/>
  <c r="X245" i="1" s="1"/>
  <c r="W245" i="1"/>
  <c r="AA245" i="1"/>
  <c r="AE246" i="1"/>
  <c r="T246" i="1" s="1"/>
  <c r="Y246" i="1" s="1"/>
  <c r="Z246" i="1"/>
  <c r="K247" i="1"/>
  <c r="R247" i="1" s="1"/>
  <c r="X247" i="1" s="1"/>
  <c r="W247" i="1"/>
  <c r="AA247" i="1"/>
  <c r="AE248" i="1"/>
  <c r="T248" i="1" s="1"/>
  <c r="Y248" i="1" s="1"/>
  <c r="Z248" i="1"/>
  <c r="K249" i="1"/>
  <c r="R249" i="1" s="1"/>
  <c r="X249" i="1" s="1"/>
  <c r="W249" i="1"/>
  <c r="AA249" i="1"/>
  <c r="AE250" i="1"/>
  <c r="T250" i="1" s="1"/>
  <c r="Y250" i="1" s="1"/>
  <c r="Z250" i="1"/>
  <c r="K251" i="1"/>
  <c r="R251" i="1" s="1"/>
  <c r="X251" i="1" s="1"/>
  <c r="W251" i="1"/>
  <c r="AA251" i="1"/>
  <c r="AE252" i="1"/>
  <c r="T252" i="1" s="1"/>
  <c r="Y252" i="1" s="1"/>
  <c r="Z252" i="1"/>
  <c r="K253" i="1"/>
  <c r="R253" i="1" s="1"/>
  <c r="X253" i="1" s="1"/>
  <c r="W253" i="1"/>
  <c r="AA253" i="1"/>
  <c r="AE254" i="1"/>
  <c r="T254" i="1" s="1"/>
  <c r="Y254" i="1" s="1"/>
  <c r="Z254" i="1"/>
  <c r="K255" i="1"/>
  <c r="R255" i="1" s="1"/>
  <c r="X255" i="1" s="1"/>
  <c r="W255" i="1"/>
  <c r="AA255" i="1"/>
  <c r="AE256" i="1"/>
  <c r="T256" i="1" s="1"/>
  <c r="Y256" i="1" s="1"/>
  <c r="Z256" i="1"/>
  <c r="K257" i="1"/>
  <c r="R257" i="1" s="1"/>
  <c r="X257" i="1" s="1"/>
  <c r="W257" i="1"/>
  <c r="AA257" i="1"/>
  <c r="AE258" i="1"/>
  <c r="T258" i="1" s="1"/>
  <c r="Y258" i="1" s="1"/>
  <c r="Z258" i="1"/>
  <c r="K259" i="1"/>
  <c r="R259" i="1" s="1"/>
  <c r="X259" i="1" s="1"/>
  <c r="W259" i="1"/>
  <c r="AA259" i="1"/>
  <c r="AE260" i="1"/>
  <c r="T260" i="1" s="1"/>
  <c r="Y260" i="1" s="1"/>
  <c r="Z260" i="1"/>
  <c r="K261" i="1"/>
  <c r="R261" i="1" s="1"/>
  <c r="X261" i="1" s="1"/>
  <c r="W261" i="1"/>
  <c r="AA261" i="1"/>
  <c r="AE262" i="1"/>
  <c r="T262" i="1" s="1"/>
  <c r="Y262" i="1" s="1"/>
  <c r="Z262" i="1"/>
  <c r="K263" i="1"/>
  <c r="R263" i="1" s="1"/>
  <c r="X263" i="1" s="1"/>
  <c r="W263" i="1"/>
  <c r="AA263" i="1"/>
  <c r="AE264" i="1"/>
  <c r="T264" i="1" s="1"/>
  <c r="Y264" i="1" s="1"/>
  <c r="Z264" i="1"/>
  <c r="K265" i="1"/>
  <c r="R265" i="1" s="1"/>
  <c r="X265" i="1" s="1"/>
  <c r="W265" i="1"/>
  <c r="AA265" i="1"/>
  <c r="AE266" i="1"/>
  <c r="T266" i="1" s="1"/>
  <c r="Y266" i="1" s="1"/>
  <c r="Z266" i="1"/>
  <c r="K267" i="1"/>
  <c r="R267" i="1" s="1"/>
  <c r="X267" i="1" s="1"/>
  <c r="W267" i="1"/>
  <c r="AA267" i="1"/>
  <c r="AE268" i="1"/>
  <c r="T268" i="1" s="1"/>
  <c r="Y268" i="1" s="1"/>
  <c r="Z268" i="1"/>
  <c r="K269" i="1"/>
  <c r="R269" i="1" s="1"/>
  <c r="X269" i="1" s="1"/>
  <c r="W269" i="1"/>
  <c r="AA269" i="1"/>
  <c r="AE270" i="1"/>
  <c r="T270" i="1" s="1"/>
  <c r="Y270" i="1" s="1"/>
  <c r="Z270" i="1"/>
  <c r="K271" i="1"/>
  <c r="R271" i="1" s="1"/>
  <c r="X271" i="1" s="1"/>
  <c r="W271" i="1"/>
  <c r="AA271" i="1"/>
  <c r="AE272" i="1"/>
  <c r="T272" i="1" s="1"/>
  <c r="Y272" i="1" s="1"/>
  <c r="Z272" i="1"/>
  <c r="K273" i="1"/>
  <c r="R273" i="1" s="1"/>
  <c r="X273" i="1" s="1"/>
  <c r="W273" i="1"/>
  <c r="AA273" i="1"/>
  <c r="AE274" i="1"/>
  <c r="T274" i="1" s="1"/>
  <c r="Y274" i="1" s="1"/>
  <c r="Z274" i="1"/>
  <c r="K275" i="1"/>
  <c r="R275" i="1" s="1"/>
  <c r="X275" i="1" s="1"/>
  <c r="W275" i="1"/>
  <c r="AA275" i="1"/>
  <c r="AE276" i="1"/>
  <c r="T276" i="1" s="1"/>
  <c r="Y276" i="1" s="1"/>
  <c r="Z276" i="1"/>
  <c r="K277" i="1"/>
  <c r="R277" i="1" s="1"/>
  <c r="X277" i="1" s="1"/>
  <c r="W277" i="1"/>
  <c r="AA277" i="1"/>
  <c r="AE278" i="1"/>
  <c r="T278" i="1" s="1"/>
  <c r="Y278" i="1" s="1"/>
  <c r="Z278" i="1"/>
  <c r="K279" i="1"/>
  <c r="R279" i="1" s="1"/>
  <c r="X279" i="1" s="1"/>
  <c r="W279" i="1"/>
  <c r="AA279" i="1"/>
  <c r="AE280" i="1"/>
  <c r="T280" i="1" s="1"/>
  <c r="Y280" i="1" s="1"/>
  <c r="Z280" i="1"/>
  <c r="K281" i="1"/>
  <c r="R281" i="1" s="1"/>
  <c r="X281" i="1" s="1"/>
  <c r="W281" i="1"/>
  <c r="AA281" i="1"/>
  <c r="AE282" i="1"/>
  <c r="T282" i="1" s="1"/>
  <c r="Y282" i="1" s="1"/>
  <c r="Z282" i="1"/>
  <c r="K283" i="1"/>
  <c r="R283" i="1" s="1"/>
  <c r="X283" i="1" s="1"/>
  <c r="W283" i="1"/>
  <c r="AA283" i="1"/>
  <c r="AE284" i="1"/>
  <c r="T284" i="1" s="1"/>
  <c r="Y284" i="1" s="1"/>
  <c r="Z284" i="1"/>
  <c r="K285" i="1"/>
  <c r="R285" i="1" s="1"/>
  <c r="X285" i="1" s="1"/>
  <c r="W285" i="1"/>
  <c r="AA285" i="1"/>
  <c r="AE286" i="1"/>
  <c r="T286" i="1" s="1"/>
  <c r="Y286" i="1" s="1"/>
  <c r="Z286" i="1"/>
  <c r="K287" i="1"/>
  <c r="R287" i="1" s="1"/>
  <c r="X287" i="1" s="1"/>
  <c r="W287" i="1"/>
  <c r="AA287" i="1"/>
  <c r="AE288" i="1"/>
  <c r="T288" i="1" s="1"/>
  <c r="Y288" i="1" s="1"/>
  <c r="Z288" i="1"/>
  <c r="K289" i="1"/>
  <c r="R289" i="1" s="1"/>
  <c r="X289" i="1" s="1"/>
  <c r="W289" i="1"/>
  <c r="AA289" i="1"/>
  <c r="AE290" i="1"/>
  <c r="T290" i="1" s="1"/>
  <c r="Y290" i="1" s="1"/>
  <c r="Z290" i="1"/>
  <c r="K291" i="1"/>
  <c r="R291" i="1" s="1"/>
  <c r="X291" i="1" s="1"/>
  <c r="W291" i="1"/>
  <c r="AA291" i="1"/>
  <c r="AE292" i="1"/>
  <c r="T292" i="1" s="1"/>
  <c r="Y292" i="1" s="1"/>
  <c r="Z292" i="1"/>
  <c r="K293" i="1"/>
  <c r="R293" i="1" s="1"/>
  <c r="X293" i="1" s="1"/>
  <c r="W293" i="1"/>
  <c r="AA293" i="1"/>
  <c r="AE294" i="1"/>
  <c r="T294" i="1" s="1"/>
  <c r="Y294" i="1" s="1"/>
  <c r="Z294" i="1"/>
  <c r="AE297" i="1"/>
  <c r="T297" i="1" s="1"/>
  <c r="Y297" i="1" s="1"/>
  <c r="AE301" i="1"/>
  <c r="T301" i="1" s="1"/>
  <c r="Y301" i="1" s="1"/>
  <c r="AE311" i="1"/>
  <c r="T311" i="1" s="1"/>
  <c r="Y311" i="1" s="1"/>
  <c r="AE315" i="1"/>
  <c r="T315" i="1" s="1"/>
  <c r="Y315" i="1" s="1"/>
  <c r="AE319" i="1"/>
  <c r="T319" i="1" s="1"/>
  <c r="Y319" i="1" s="1"/>
  <c r="AE323" i="1"/>
  <c r="T323" i="1" s="1"/>
  <c r="Y323" i="1" s="1"/>
  <c r="AE334" i="1"/>
  <c r="T334" i="1" s="1"/>
  <c r="Y334" i="1" s="1"/>
  <c r="AE338" i="1"/>
  <c r="T338" i="1" s="1"/>
  <c r="Y338" i="1" s="1"/>
  <c r="AE342" i="1"/>
  <c r="T342" i="1" s="1"/>
  <c r="Y342" i="1" s="1"/>
  <c r="U239" i="1"/>
  <c r="W239" i="1"/>
  <c r="U241" i="1"/>
  <c r="W241" i="1"/>
  <c r="U244" i="1"/>
  <c r="W244" i="1"/>
  <c r="AA244" i="1"/>
  <c r="U246" i="1"/>
  <c r="W246" i="1"/>
  <c r="AA246" i="1"/>
  <c r="U248" i="1"/>
  <c r="W248" i="1"/>
  <c r="AA248" i="1"/>
  <c r="U250" i="1"/>
  <c r="W250" i="1"/>
  <c r="AA250" i="1"/>
  <c r="U252" i="1"/>
  <c r="W252" i="1"/>
  <c r="AA252" i="1"/>
  <c r="U254" i="1"/>
  <c r="W254" i="1"/>
  <c r="AA254" i="1"/>
  <c r="U256" i="1"/>
  <c r="W256" i="1"/>
  <c r="AA256" i="1"/>
  <c r="U258" i="1"/>
  <c r="W258" i="1"/>
  <c r="AA258" i="1"/>
  <c r="U260" i="1"/>
  <c r="W260" i="1"/>
  <c r="AA260" i="1"/>
  <c r="U262" i="1"/>
  <c r="W262" i="1"/>
  <c r="AA262" i="1"/>
  <c r="U264" i="1"/>
  <c r="W264" i="1"/>
  <c r="AA264" i="1"/>
  <c r="U266" i="1"/>
  <c r="W266" i="1"/>
  <c r="AA266" i="1"/>
  <c r="U268" i="1"/>
  <c r="W268" i="1"/>
  <c r="AA268" i="1"/>
  <c r="U270" i="1"/>
  <c r="W270" i="1"/>
  <c r="AA270" i="1"/>
  <c r="U272" i="1"/>
  <c r="W272" i="1"/>
  <c r="AA272" i="1"/>
  <c r="U274" i="1"/>
  <c r="W274" i="1"/>
  <c r="AA274" i="1"/>
  <c r="U276" i="1"/>
  <c r="W276" i="1"/>
  <c r="AA276" i="1"/>
  <c r="U278" i="1"/>
  <c r="W278" i="1"/>
  <c r="AA278" i="1"/>
  <c r="U280" i="1"/>
  <c r="W280" i="1"/>
  <c r="AA280" i="1"/>
  <c r="U282" i="1"/>
  <c r="W282" i="1"/>
  <c r="AA282" i="1"/>
  <c r="U284" i="1"/>
  <c r="W284" i="1"/>
  <c r="AA284" i="1"/>
  <c r="U286" i="1"/>
  <c r="W286" i="1"/>
  <c r="AA286" i="1"/>
  <c r="U288" i="1"/>
  <c r="W288" i="1"/>
  <c r="AA288" i="1"/>
  <c r="U290" i="1"/>
  <c r="W290" i="1"/>
  <c r="AA290" i="1"/>
  <c r="U292" i="1"/>
  <c r="W292" i="1"/>
  <c r="AA292" i="1"/>
  <c r="U294" i="1"/>
  <c r="W294" i="1"/>
  <c r="AA294" i="1"/>
  <c r="V295" i="1"/>
  <c r="Z295" i="1"/>
  <c r="U296" i="1"/>
  <c r="Y296" i="1" s="1"/>
  <c r="W296" i="1"/>
  <c r="AA296" i="1"/>
  <c r="V297" i="1"/>
  <c r="Z297" i="1"/>
  <c r="U298" i="1"/>
  <c r="Y298" i="1" s="1"/>
  <c r="W298" i="1"/>
  <c r="AA298" i="1"/>
  <c r="V299" i="1"/>
  <c r="Z299" i="1"/>
  <c r="U300" i="1"/>
  <c r="Y300" i="1" s="1"/>
  <c r="W300" i="1"/>
  <c r="AA300" i="1"/>
  <c r="V301" i="1"/>
  <c r="Z301" i="1"/>
  <c r="U302" i="1"/>
  <c r="Y302" i="1" s="1"/>
  <c r="W302" i="1"/>
  <c r="AA302" i="1"/>
  <c r="V303" i="1"/>
  <c r="Z303" i="1"/>
  <c r="U304" i="1"/>
  <c r="Y304" i="1" s="1"/>
  <c r="W304" i="1"/>
  <c r="AA304" i="1"/>
  <c r="U305" i="1"/>
  <c r="W305" i="1"/>
  <c r="V306" i="1"/>
  <c r="Z306" i="1"/>
  <c r="U307" i="1"/>
  <c r="W307" i="1"/>
  <c r="V308" i="1"/>
  <c r="Z308" i="1"/>
  <c r="U309" i="1"/>
  <c r="W309" i="1"/>
  <c r="U310" i="1"/>
  <c r="Y310" i="1" s="1"/>
  <c r="W310" i="1"/>
  <c r="AA310" i="1"/>
  <c r="V311" i="1"/>
  <c r="Z311" i="1"/>
  <c r="U312" i="1"/>
  <c r="Y312" i="1" s="1"/>
  <c r="W312" i="1"/>
  <c r="AA312" i="1"/>
  <c r="V313" i="1"/>
  <c r="Z313" i="1"/>
  <c r="U314" i="1"/>
  <c r="Y314" i="1" s="1"/>
  <c r="W314" i="1"/>
  <c r="AA314" i="1"/>
  <c r="V315" i="1"/>
  <c r="Z315" i="1"/>
  <c r="U316" i="1"/>
  <c r="Y316" i="1" s="1"/>
  <c r="W316" i="1"/>
  <c r="AA316" i="1"/>
  <c r="V317" i="1"/>
  <c r="Z317" i="1"/>
  <c r="U318" i="1"/>
  <c r="Y318" i="1" s="1"/>
  <c r="W318" i="1"/>
  <c r="AA318" i="1"/>
  <c r="V319" i="1"/>
  <c r="Z319" i="1"/>
  <c r="U320" i="1"/>
  <c r="Y320" i="1" s="1"/>
  <c r="W320" i="1"/>
  <c r="AA320" i="1"/>
  <c r="V321" i="1"/>
  <c r="Z321" i="1"/>
  <c r="U322" i="1"/>
  <c r="Y322" i="1" s="1"/>
  <c r="W322" i="1"/>
  <c r="AA322" i="1"/>
  <c r="V323" i="1"/>
  <c r="Z323" i="1"/>
  <c r="U324" i="1"/>
  <c r="Y324" i="1" s="1"/>
  <c r="W324" i="1"/>
  <c r="AA324" i="1"/>
  <c r="V325" i="1"/>
  <c r="Z325" i="1"/>
  <c r="U326" i="1"/>
  <c r="Y326" i="1" s="1"/>
  <c r="W326" i="1"/>
  <c r="AA326" i="1"/>
  <c r="V327" i="1"/>
  <c r="Z327" i="1"/>
  <c r="U328" i="1"/>
  <c r="W328" i="1"/>
  <c r="V329" i="1"/>
  <c r="Z329" i="1"/>
  <c r="U330" i="1"/>
  <c r="W330" i="1"/>
  <c r="V331" i="1"/>
  <c r="Z331" i="1"/>
  <c r="U332" i="1"/>
  <c r="W332" i="1"/>
  <c r="U333" i="1"/>
  <c r="Y333" i="1" s="1"/>
  <c r="W333" i="1"/>
  <c r="AA333" i="1"/>
  <c r="V334" i="1"/>
  <c r="Z334" i="1"/>
  <c r="U335" i="1"/>
  <c r="Y335" i="1" s="1"/>
  <c r="W335" i="1"/>
  <c r="AA335" i="1"/>
  <c r="V336" i="1"/>
  <c r="Z336" i="1"/>
  <c r="U337" i="1"/>
  <c r="Y337" i="1" s="1"/>
  <c r="W337" i="1"/>
  <c r="AA337" i="1"/>
  <c r="V338" i="1"/>
  <c r="Z338" i="1"/>
  <c r="U339" i="1"/>
  <c r="W339" i="1"/>
  <c r="AA339" i="1"/>
  <c r="V340" i="1"/>
  <c r="Z340" i="1"/>
  <c r="U341" i="1"/>
  <c r="Y341" i="1" s="1"/>
  <c r="W341" i="1"/>
  <c r="AA341" i="1"/>
  <c r="V342" i="1"/>
  <c r="Z342" i="1"/>
  <c r="U343" i="1"/>
  <c r="Y343" i="1" s="1"/>
  <c r="W343" i="1"/>
  <c r="AA343" i="1"/>
  <c r="V344" i="1"/>
  <c r="Z344" i="1"/>
  <c r="U345" i="1"/>
  <c r="W345" i="1"/>
  <c r="AE345" i="1"/>
  <c r="T345" i="1" s="1"/>
  <c r="Y345" i="1" s="1"/>
  <c r="Z347" i="1"/>
  <c r="V347" i="1"/>
  <c r="U347" i="1"/>
  <c r="AE347" i="1"/>
  <c r="T347" i="1" s="1"/>
  <c r="Y347" i="1" s="1"/>
  <c r="Z349" i="1"/>
  <c r="V349" i="1"/>
  <c r="U349" i="1"/>
  <c r="AE349" i="1"/>
  <c r="T349" i="1" s="1"/>
  <c r="Y349" i="1" s="1"/>
  <c r="Z351" i="1"/>
  <c r="V351" i="1"/>
  <c r="U351" i="1"/>
  <c r="AE351" i="1"/>
  <c r="T351" i="1" s="1"/>
  <c r="Y351" i="1" s="1"/>
  <c r="Z353" i="1"/>
  <c r="V353" i="1"/>
  <c r="U353" i="1"/>
  <c r="AE353" i="1"/>
  <c r="T353" i="1" s="1"/>
  <c r="Y353" i="1" s="1"/>
  <c r="Z355" i="1"/>
  <c r="V355" i="1"/>
  <c r="U355" i="1"/>
  <c r="AE355" i="1"/>
  <c r="T355" i="1" s="1"/>
  <c r="Y355" i="1" s="1"/>
  <c r="Z357" i="1"/>
  <c r="V357" i="1"/>
  <c r="U357" i="1"/>
  <c r="AE357" i="1"/>
  <c r="T357" i="1" s="1"/>
  <c r="Y357" i="1" s="1"/>
  <c r="Z359" i="1"/>
  <c r="V359" i="1"/>
  <c r="U359" i="1"/>
  <c r="AE359" i="1"/>
  <c r="T359" i="1" s="1"/>
  <c r="Y359" i="1" s="1"/>
  <c r="Z361" i="1"/>
  <c r="V361" i="1"/>
  <c r="U361" i="1"/>
  <c r="AE361" i="1"/>
  <c r="T361" i="1" s="1"/>
  <c r="Y361" i="1" s="1"/>
  <c r="AE363" i="1"/>
  <c r="T363" i="1" s="1"/>
  <c r="AE367" i="1"/>
  <c r="T367" i="1" s="1"/>
  <c r="AE371" i="1"/>
  <c r="T371" i="1" s="1"/>
  <c r="AE375" i="1"/>
  <c r="T375" i="1" s="1"/>
  <c r="AE379" i="1"/>
  <c r="T379" i="1" s="1"/>
  <c r="AE383" i="1"/>
  <c r="T383" i="1" s="1"/>
  <c r="U295" i="1"/>
  <c r="Y295" i="1" s="1"/>
  <c r="W295" i="1"/>
  <c r="AA295" i="1"/>
  <c r="U297" i="1"/>
  <c r="W297" i="1"/>
  <c r="AA297" i="1"/>
  <c r="U299" i="1"/>
  <c r="Y299" i="1" s="1"/>
  <c r="W299" i="1"/>
  <c r="AA299" i="1"/>
  <c r="U301" i="1"/>
  <c r="W301" i="1"/>
  <c r="AA301" i="1"/>
  <c r="U303" i="1"/>
  <c r="Y303" i="1" s="1"/>
  <c r="W303" i="1"/>
  <c r="AA303" i="1"/>
  <c r="U306" i="1"/>
  <c r="W306" i="1"/>
  <c r="U308" i="1"/>
  <c r="W308" i="1"/>
  <c r="U311" i="1"/>
  <c r="W311" i="1"/>
  <c r="AA311" i="1"/>
  <c r="U313" i="1"/>
  <c r="Y313" i="1" s="1"/>
  <c r="W313" i="1"/>
  <c r="AA313" i="1"/>
  <c r="U315" i="1"/>
  <c r="W315" i="1"/>
  <c r="AA315" i="1"/>
  <c r="U317" i="1"/>
  <c r="Y317" i="1" s="1"/>
  <c r="W317" i="1"/>
  <c r="AA317" i="1"/>
  <c r="U319" i="1"/>
  <c r="W319" i="1"/>
  <c r="AA319" i="1"/>
  <c r="U321" i="1"/>
  <c r="Y321" i="1" s="1"/>
  <c r="W321" i="1"/>
  <c r="AA321" i="1"/>
  <c r="U323" i="1"/>
  <c r="W323" i="1"/>
  <c r="AA323" i="1"/>
  <c r="U325" i="1"/>
  <c r="Y325" i="1" s="1"/>
  <c r="W325" i="1"/>
  <c r="AA325" i="1"/>
  <c r="U327" i="1"/>
  <c r="W327" i="1"/>
  <c r="U329" i="1"/>
  <c r="W329" i="1"/>
  <c r="U331" i="1"/>
  <c r="W331" i="1"/>
  <c r="U334" i="1"/>
  <c r="W334" i="1"/>
  <c r="AA334" i="1"/>
  <c r="U336" i="1"/>
  <c r="Y336" i="1" s="1"/>
  <c r="W336" i="1"/>
  <c r="AA336" i="1"/>
  <c r="U338" i="1"/>
  <c r="W338" i="1"/>
  <c r="AA338" i="1"/>
  <c r="U340" i="1"/>
  <c r="Y340" i="1" s="1"/>
  <c r="W340" i="1"/>
  <c r="AA340" i="1"/>
  <c r="U342" i="1"/>
  <c r="W342" i="1"/>
  <c r="AA342" i="1"/>
  <c r="U344" i="1"/>
  <c r="Y344" i="1" s="1"/>
  <c r="W344" i="1"/>
  <c r="AA344" i="1"/>
  <c r="W347" i="1"/>
  <c r="AA347" i="1"/>
  <c r="W349" i="1"/>
  <c r="AA349" i="1"/>
  <c r="W351" i="1"/>
  <c r="AA351" i="1"/>
  <c r="W353" i="1"/>
  <c r="AA353" i="1"/>
  <c r="W355" i="1"/>
  <c r="AA355" i="1"/>
  <c r="W357" i="1"/>
  <c r="AA357" i="1"/>
  <c r="W359" i="1"/>
  <c r="AA359" i="1"/>
  <c r="W361" i="1"/>
  <c r="AA361" i="1"/>
  <c r="U346" i="1"/>
  <c r="Y346" i="1" s="1"/>
  <c r="W346" i="1"/>
  <c r="AA346" i="1"/>
  <c r="U348" i="1"/>
  <c r="Y348" i="1" s="1"/>
  <c r="W348" i="1"/>
  <c r="AA348" i="1"/>
  <c r="U350" i="1"/>
  <c r="Y350" i="1" s="1"/>
  <c r="W350" i="1"/>
  <c r="AA350" i="1"/>
  <c r="U352" i="1"/>
  <c r="Y352" i="1" s="1"/>
  <c r="W352" i="1"/>
  <c r="AA352" i="1"/>
  <c r="U354" i="1"/>
  <c r="Y354" i="1" s="1"/>
  <c r="W354" i="1"/>
  <c r="AA354" i="1"/>
  <c r="U356" i="1"/>
  <c r="Y356" i="1" s="1"/>
  <c r="W356" i="1"/>
  <c r="AA356" i="1"/>
  <c r="U358" i="1"/>
  <c r="Y358" i="1" s="1"/>
  <c r="W358" i="1"/>
  <c r="AA358" i="1"/>
  <c r="U360" i="1"/>
  <c r="Y360" i="1" s="1"/>
  <c r="W360" i="1"/>
  <c r="AA360" i="1"/>
  <c r="U362" i="1"/>
  <c r="Y362" i="1" s="1"/>
  <c r="W362" i="1"/>
  <c r="AA362" i="1"/>
  <c r="V363" i="1"/>
  <c r="Z363" i="1"/>
  <c r="U364" i="1"/>
  <c r="Y364" i="1" s="1"/>
  <c r="W364" i="1"/>
  <c r="AA364" i="1"/>
  <c r="V365" i="1"/>
  <c r="Z365" i="1"/>
  <c r="U366" i="1"/>
  <c r="Y366" i="1" s="1"/>
  <c r="W366" i="1"/>
  <c r="AA366" i="1"/>
  <c r="V367" i="1"/>
  <c r="Z367" i="1"/>
  <c r="U368" i="1"/>
  <c r="Y368" i="1" s="1"/>
  <c r="W368" i="1"/>
  <c r="AA368" i="1"/>
  <c r="V369" i="1"/>
  <c r="Z369" i="1"/>
  <c r="U370" i="1"/>
  <c r="Y370" i="1" s="1"/>
  <c r="W370" i="1"/>
  <c r="AA370" i="1"/>
  <c r="V371" i="1"/>
  <c r="Z371" i="1"/>
  <c r="U372" i="1"/>
  <c r="Y372" i="1" s="1"/>
  <c r="W372" i="1"/>
  <c r="AA372" i="1"/>
  <c r="V373" i="1"/>
  <c r="Z373" i="1"/>
  <c r="U374" i="1"/>
  <c r="Y374" i="1" s="1"/>
  <c r="W374" i="1"/>
  <c r="AA374" i="1"/>
  <c r="V375" i="1"/>
  <c r="Z375" i="1"/>
  <c r="U376" i="1"/>
  <c r="Y376" i="1" s="1"/>
  <c r="W376" i="1"/>
  <c r="AA376" i="1"/>
  <c r="V377" i="1"/>
  <c r="Z377" i="1"/>
  <c r="U378" i="1"/>
  <c r="Y378" i="1" s="1"/>
  <c r="W378" i="1"/>
  <c r="AA378" i="1"/>
  <c r="V379" i="1"/>
  <c r="Z379" i="1"/>
  <c r="U380" i="1"/>
  <c r="Y380" i="1" s="1"/>
  <c r="W380" i="1"/>
  <c r="AA380" i="1"/>
  <c r="V381" i="1"/>
  <c r="Z381" i="1"/>
  <c r="U382" i="1"/>
  <c r="Y382" i="1" s="1"/>
  <c r="W382" i="1"/>
  <c r="AA382" i="1"/>
  <c r="V383" i="1"/>
  <c r="Z383" i="1"/>
  <c r="U384" i="1"/>
  <c r="Y384" i="1" s="1"/>
  <c r="W384" i="1"/>
  <c r="AA384" i="1"/>
  <c r="V385" i="1"/>
  <c r="Z385" i="1"/>
  <c r="U386" i="1"/>
  <c r="Y386" i="1" s="1"/>
  <c r="W386" i="1"/>
  <c r="AA386" i="1"/>
  <c r="Z387" i="1"/>
  <c r="V387" i="1"/>
  <c r="U387" i="1"/>
  <c r="Z389" i="1"/>
  <c r="V389" i="1"/>
  <c r="U389" i="1"/>
  <c r="Z391" i="1"/>
  <c r="V391" i="1"/>
  <c r="U391" i="1"/>
  <c r="K392" i="1"/>
  <c r="R392" i="1" s="1"/>
  <c r="X392" i="1" s="1"/>
  <c r="W392" i="1"/>
  <c r="AE393" i="1"/>
  <c r="T393" i="1" s="1"/>
  <c r="K394" i="1"/>
  <c r="R394" i="1" s="1"/>
  <c r="X394" i="1" s="1"/>
  <c r="W394" i="1"/>
  <c r="AE395" i="1"/>
  <c r="T395" i="1" s="1"/>
  <c r="K396" i="1"/>
  <c r="R396" i="1" s="1"/>
  <c r="X396" i="1" s="1"/>
  <c r="W396" i="1"/>
  <c r="AE397" i="1"/>
  <c r="T397" i="1" s="1"/>
  <c r="K398" i="1"/>
  <c r="R398" i="1" s="1"/>
  <c r="X398" i="1" s="1"/>
  <c r="W398" i="1"/>
  <c r="AE399" i="1"/>
  <c r="T399" i="1" s="1"/>
  <c r="K400" i="1"/>
  <c r="R400" i="1" s="1"/>
  <c r="X400" i="1" s="1"/>
  <c r="W400" i="1"/>
  <c r="AE401" i="1"/>
  <c r="T401" i="1" s="1"/>
  <c r="K402" i="1"/>
  <c r="R402" i="1" s="1"/>
  <c r="X402" i="1" s="1"/>
  <c r="W402" i="1"/>
  <c r="AE403" i="1"/>
  <c r="T403" i="1" s="1"/>
  <c r="K404" i="1"/>
  <c r="R404" i="1" s="1"/>
  <c r="X404" i="1" s="1"/>
  <c r="W404" i="1"/>
  <c r="AE405" i="1"/>
  <c r="T405" i="1" s="1"/>
  <c r="K406" i="1"/>
  <c r="R406" i="1" s="1"/>
  <c r="X406" i="1" s="1"/>
  <c r="W406" i="1"/>
  <c r="AE407" i="1"/>
  <c r="T407" i="1" s="1"/>
  <c r="K408" i="1"/>
  <c r="R408" i="1" s="1"/>
  <c r="X408" i="1" s="1"/>
  <c r="W408" i="1"/>
  <c r="AE409" i="1"/>
  <c r="T409" i="1" s="1"/>
  <c r="K410" i="1"/>
  <c r="R410" i="1" s="1"/>
  <c r="X410" i="1" s="1"/>
  <c r="W410" i="1"/>
  <c r="AE411" i="1"/>
  <c r="T411" i="1" s="1"/>
  <c r="K412" i="1"/>
  <c r="R412" i="1" s="1"/>
  <c r="X412" i="1" s="1"/>
  <c r="W412" i="1"/>
  <c r="AE413" i="1"/>
  <c r="T413" i="1" s="1"/>
  <c r="K414" i="1"/>
  <c r="R414" i="1" s="1"/>
  <c r="X414" i="1" s="1"/>
  <c r="W414" i="1"/>
  <c r="AE415" i="1"/>
  <c r="T415" i="1" s="1"/>
  <c r="K416" i="1"/>
  <c r="R416" i="1" s="1"/>
  <c r="X416" i="1" s="1"/>
  <c r="W416" i="1"/>
  <c r="AE417" i="1"/>
  <c r="T417" i="1" s="1"/>
  <c r="K418" i="1"/>
  <c r="R418" i="1" s="1"/>
  <c r="X418" i="1" s="1"/>
  <c r="W418" i="1"/>
  <c r="Z420" i="1"/>
  <c r="Z424" i="1"/>
  <c r="Z428" i="1"/>
  <c r="Z432" i="1"/>
  <c r="Z436" i="1"/>
  <c r="Z440" i="1"/>
  <c r="U363" i="1"/>
  <c r="Y363" i="1" s="1"/>
  <c r="W363" i="1"/>
  <c r="AA363" i="1"/>
  <c r="U365" i="1"/>
  <c r="Y365" i="1" s="1"/>
  <c r="W365" i="1"/>
  <c r="AA365" i="1"/>
  <c r="U367" i="1"/>
  <c r="Y367" i="1" s="1"/>
  <c r="W367" i="1"/>
  <c r="AA367" i="1"/>
  <c r="U369" i="1"/>
  <c r="Y369" i="1" s="1"/>
  <c r="W369" i="1"/>
  <c r="AA369" i="1"/>
  <c r="U371" i="1"/>
  <c r="Y371" i="1" s="1"/>
  <c r="W371" i="1"/>
  <c r="AA371" i="1"/>
  <c r="U373" i="1"/>
  <c r="Y373" i="1" s="1"/>
  <c r="W373" i="1"/>
  <c r="AA373" i="1"/>
  <c r="U375" i="1"/>
  <c r="Y375" i="1" s="1"/>
  <c r="W375" i="1"/>
  <c r="AA375" i="1"/>
  <c r="U377" i="1"/>
  <c r="Y377" i="1" s="1"/>
  <c r="W377" i="1"/>
  <c r="AA377" i="1"/>
  <c r="U379" i="1"/>
  <c r="Y379" i="1" s="1"/>
  <c r="W379" i="1"/>
  <c r="AA379" i="1"/>
  <c r="U381" i="1"/>
  <c r="Y381" i="1" s="1"/>
  <c r="W381" i="1"/>
  <c r="AA381" i="1"/>
  <c r="U383" i="1"/>
  <c r="Y383" i="1" s="1"/>
  <c r="W383" i="1"/>
  <c r="AA383" i="1"/>
  <c r="U385" i="1"/>
  <c r="Y385" i="1" s="1"/>
  <c r="W385" i="1"/>
  <c r="AA385" i="1"/>
  <c r="Z392" i="1"/>
  <c r="V392" i="1"/>
  <c r="U392" i="1"/>
  <c r="AE392" i="1"/>
  <c r="T392" i="1" s="1"/>
  <c r="Z394" i="1"/>
  <c r="V394" i="1"/>
  <c r="U394" i="1"/>
  <c r="AE394" i="1"/>
  <c r="T394" i="1" s="1"/>
  <c r="Y394" i="1" s="1"/>
  <c r="Z396" i="1"/>
  <c r="V396" i="1"/>
  <c r="U396" i="1"/>
  <c r="AE396" i="1"/>
  <c r="T396" i="1" s="1"/>
  <c r="Z398" i="1"/>
  <c r="V398" i="1"/>
  <c r="U398" i="1"/>
  <c r="AE398" i="1"/>
  <c r="T398" i="1" s="1"/>
  <c r="Y398" i="1" s="1"/>
  <c r="Z400" i="1"/>
  <c r="V400" i="1"/>
  <c r="U400" i="1"/>
  <c r="AE400" i="1"/>
  <c r="T400" i="1" s="1"/>
  <c r="Z402" i="1"/>
  <c r="V402" i="1"/>
  <c r="U402" i="1"/>
  <c r="AE402" i="1"/>
  <c r="T402" i="1" s="1"/>
  <c r="Y402" i="1" s="1"/>
  <c r="Z404" i="1"/>
  <c r="V404" i="1"/>
  <c r="U404" i="1"/>
  <c r="AE404" i="1"/>
  <c r="T404" i="1" s="1"/>
  <c r="Y404" i="1" s="1"/>
  <c r="Z406" i="1"/>
  <c r="V406" i="1"/>
  <c r="U406" i="1"/>
  <c r="AE406" i="1"/>
  <c r="T406" i="1" s="1"/>
  <c r="Z408" i="1"/>
  <c r="V408" i="1"/>
  <c r="U408" i="1"/>
  <c r="Y408" i="1"/>
  <c r="AE408" i="1"/>
  <c r="T408" i="1" s="1"/>
  <c r="Z410" i="1"/>
  <c r="V410" i="1"/>
  <c r="U410" i="1"/>
  <c r="Y410" i="1"/>
  <c r="AE410" i="1"/>
  <c r="T410" i="1" s="1"/>
  <c r="Z412" i="1"/>
  <c r="V412" i="1"/>
  <c r="U412" i="1"/>
  <c r="Y412" i="1"/>
  <c r="AE412" i="1"/>
  <c r="T412" i="1" s="1"/>
  <c r="Z414" i="1"/>
  <c r="V414" i="1"/>
  <c r="U414" i="1"/>
  <c r="AE414" i="1"/>
  <c r="T414" i="1" s="1"/>
  <c r="Y414" i="1" s="1"/>
  <c r="Z416" i="1"/>
  <c r="V416" i="1"/>
  <c r="U416" i="1"/>
  <c r="AE416" i="1"/>
  <c r="T416" i="1" s="1"/>
  <c r="Y416" i="1" s="1"/>
  <c r="Z418" i="1"/>
  <c r="V418" i="1"/>
  <c r="AE418" i="1"/>
  <c r="T418" i="1" s="1"/>
  <c r="U418" i="1"/>
  <c r="Y418" i="1"/>
  <c r="U420" i="1"/>
  <c r="W420" i="1"/>
  <c r="AA420" i="1"/>
  <c r="AE420" i="1"/>
  <c r="T420" i="1" s="1"/>
  <c r="Y420" i="1" s="1"/>
  <c r="U422" i="1"/>
  <c r="W422" i="1"/>
  <c r="AA422" i="1"/>
  <c r="AE422" i="1"/>
  <c r="T422" i="1" s="1"/>
  <c r="Y422" i="1" s="1"/>
  <c r="U424" i="1"/>
  <c r="W424" i="1"/>
  <c r="AA424" i="1"/>
  <c r="AE424" i="1"/>
  <c r="T424" i="1" s="1"/>
  <c r="Y424" i="1" s="1"/>
  <c r="U426" i="1"/>
  <c r="W426" i="1"/>
  <c r="AA426" i="1"/>
  <c r="AE426" i="1"/>
  <c r="T426" i="1" s="1"/>
  <c r="Y426" i="1" s="1"/>
  <c r="U428" i="1"/>
  <c r="W428" i="1"/>
  <c r="AA428" i="1"/>
  <c r="AE428" i="1"/>
  <c r="T428" i="1" s="1"/>
  <c r="Y428" i="1" s="1"/>
  <c r="U430" i="1"/>
  <c r="W430" i="1"/>
  <c r="AA430" i="1"/>
  <c r="AE430" i="1"/>
  <c r="T430" i="1" s="1"/>
  <c r="Y430" i="1" s="1"/>
  <c r="U432" i="1"/>
  <c r="W432" i="1"/>
  <c r="AA432" i="1"/>
  <c r="AE432" i="1"/>
  <c r="T432" i="1" s="1"/>
  <c r="U434" i="1"/>
  <c r="W434" i="1"/>
  <c r="AA434" i="1"/>
  <c r="AE434" i="1"/>
  <c r="T434" i="1" s="1"/>
  <c r="Y434" i="1" s="1"/>
  <c r="U436" i="1"/>
  <c r="W436" i="1"/>
  <c r="AA436" i="1"/>
  <c r="AE436" i="1"/>
  <c r="T436" i="1" s="1"/>
  <c r="Y436" i="1" s="1"/>
  <c r="U438" i="1"/>
  <c r="W438" i="1"/>
  <c r="AA438" i="1"/>
  <c r="AE438" i="1"/>
  <c r="T438" i="1" s="1"/>
  <c r="Y438" i="1" s="1"/>
  <c r="U440" i="1"/>
  <c r="W440" i="1"/>
  <c r="AA440" i="1"/>
  <c r="AE440" i="1"/>
  <c r="T440" i="1" s="1"/>
  <c r="Y440" i="1" s="1"/>
  <c r="Z447" i="1"/>
  <c r="V447" i="1"/>
  <c r="U447" i="1"/>
  <c r="AE447" i="1"/>
  <c r="T447" i="1" s="1"/>
  <c r="Z449" i="1"/>
  <c r="V449" i="1"/>
  <c r="U449" i="1"/>
  <c r="AE449" i="1"/>
  <c r="T449" i="1" s="1"/>
  <c r="Z451" i="1"/>
  <c r="V451" i="1"/>
  <c r="U451" i="1"/>
  <c r="AE451" i="1"/>
  <c r="T451" i="1" s="1"/>
  <c r="Z453" i="1"/>
  <c r="V453" i="1"/>
  <c r="U453" i="1"/>
  <c r="AE453" i="1"/>
  <c r="T453" i="1" s="1"/>
  <c r="Z455" i="1"/>
  <c r="V455" i="1"/>
  <c r="U455" i="1"/>
  <c r="AE455" i="1"/>
  <c r="T455" i="1" s="1"/>
  <c r="Z457" i="1"/>
  <c r="V457" i="1"/>
  <c r="U457" i="1"/>
  <c r="AE457" i="1"/>
  <c r="T457" i="1" s="1"/>
  <c r="Z459" i="1"/>
  <c r="V459" i="1"/>
  <c r="U459" i="1"/>
  <c r="AE459" i="1"/>
  <c r="T459" i="1" s="1"/>
  <c r="Z461" i="1"/>
  <c r="V461" i="1"/>
  <c r="U461" i="1"/>
  <c r="AE461" i="1"/>
  <c r="T461" i="1" s="1"/>
  <c r="AE468" i="1"/>
  <c r="T468" i="1" s="1"/>
  <c r="Z469" i="1"/>
  <c r="V469" i="1"/>
  <c r="U469" i="1"/>
  <c r="AE469" i="1"/>
  <c r="T469" i="1" s="1"/>
  <c r="W471" i="1"/>
  <c r="AA471" i="1"/>
  <c r="Z473" i="1"/>
  <c r="V473" i="1"/>
  <c r="U473" i="1"/>
  <c r="AE473" i="1"/>
  <c r="T473" i="1" s="1"/>
  <c r="Y473" i="1" s="1"/>
  <c r="W475" i="1"/>
  <c r="AA475" i="1"/>
  <c r="Z477" i="1"/>
  <c r="V477" i="1"/>
  <c r="U477" i="1"/>
  <c r="AE477" i="1"/>
  <c r="T477" i="1" s="1"/>
  <c r="U388" i="1"/>
  <c r="W388" i="1"/>
  <c r="U390" i="1"/>
  <c r="W390" i="1"/>
  <c r="U393" i="1"/>
  <c r="Y393" i="1" s="1"/>
  <c r="W393" i="1"/>
  <c r="AA393" i="1"/>
  <c r="U395" i="1"/>
  <c r="Y395" i="1" s="1"/>
  <c r="W395" i="1"/>
  <c r="AA395" i="1"/>
  <c r="U397" i="1"/>
  <c r="Y397" i="1" s="1"/>
  <c r="W397" i="1"/>
  <c r="AA397" i="1"/>
  <c r="U399" i="1"/>
  <c r="Y399" i="1" s="1"/>
  <c r="W399" i="1"/>
  <c r="AA399" i="1"/>
  <c r="U401" i="1"/>
  <c r="Y401" i="1" s="1"/>
  <c r="W401" i="1"/>
  <c r="AA401" i="1"/>
  <c r="U403" i="1"/>
  <c r="Y403" i="1" s="1"/>
  <c r="W403" i="1"/>
  <c r="AA403" i="1"/>
  <c r="U405" i="1"/>
  <c r="Y405" i="1" s="1"/>
  <c r="W405" i="1"/>
  <c r="AA405" i="1"/>
  <c r="U407" i="1"/>
  <c r="Y407" i="1" s="1"/>
  <c r="W407" i="1"/>
  <c r="AA407" i="1"/>
  <c r="U409" i="1"/>
  <c r="Y409" i="1" s="1"/>
  <c r="W409" i="1"/>
  <c r="AA409" i="1"/>
  <c r="U411" i="1"/>
  <c r="Y411" i="1" s="1"/>
  <c r="W411" i="1"/>
  <c r="AA411" i="1"/>
  <c r="U413" i="1"/>
  <c r="Y413" i="1" s="1"/>
  <c r="W413" i="1"/>
  <c r="AA413" i="1"/>
  <c r="U415" i="1"/>
  <c r="Y415" i="1" s="1"/>
  <c r="W415" i="1"/>
  <c r="AA415" i="1"/>
  <c r="U417" i="1"/>
  <c r="Y417" i="1" s="1"/>
  <c r="W417" i="1"/>
  <c r="AA417" i="1"/>
  <c r="U419" i="1"/>
  <c r="Y419" i="1" s="1"/>
  <c r="W419" i="1"/>
  <c r="AA419" i="1"/>
  <c r="V420" i="1"/>
  <c r="U421" i="1"/>
  <c r="Y421" i="1" s="1"/>
  <c r="W421" i="1"/>
  <c r="AA421" i="1"/>
  <c r="V422" i="1"/>
  <c r="U423" i="1"/>
  <c r="Y423" i="1" s="1"/>
  <c r="W423" i="1"/>
  <c r="AA423" i="1"/>
  <c r="V424" i="1"/>
  <c r="U425" i="1"/>
  <c r="Y425" i="1" s="1"/>
  <c r="W425" i="1"/>
  <c r="AA425" i="1"/>
  <c r="V426" i="1"/>
  <c r="U427" i="1"/>
  <c r="Y427" i="1" s="1"/>
  <c r="W427" i="1"/>
  <c r="AA427" i="1"/>
  <c r="V428" i="1"/>
  <c r="U429" i="1"/>
  <c r="Y429" i="1" s="1"/>
  <c r="W429" i="1"/>
  <c r="AA429" i="1"/>
  <c r="V430" i="1"/>
  <c r="U431" i="1"/>
  <c r="W431" i="1"/>
  <c r="AA431" i="1"/>
  <c r="V432" i="1"/>
  <c r="U433" i="1"/>
  <c r="Y433" i="1" s="1"/>
  <c r="W433" i="1"/>
  <c r="AA433" i="1"/>
  <c r="V434" i="1"/>
  <c r="U435" i="1"/>
  <c r="Y435" i="1" s="1"/>
  <c r="W435" i="1"/>
  <c r="AA435" i="1"/>
  <c r="V436" i="1"/>
  <c r="U437" i="1"/>
  <c r="Y437" i="1" s="1"/>
  <c r="W437" i="1"/>
  <c r="AA437" i="1"/>
  <c r="V438" i="1"/>
  <c r="U439" i="1"/>
  <c r="Y439" i="1" s="1"/>
  <c r="W439" i="1"/>
  <c r="AA439" i="1"/>
  <c r="V440" i="1"/>
  <c r="Z441" i="1"/>
  <c r="V441" i="1"/>
  <c r="U441" i="1"/>
  <c r="AE441" i="1"/>
  <c r="T441" i="1" s="1"/>
  <c r="Y441" i="1" s="1"/>
  <c r="Z442" i="1"/>
  <c r="V442" i="1"/>
  <c r="U442" i="1"/>
  <c r="Z444" i="1"/>
  <c r="V444" i="1"/>
  <c r="U444" i="1"/>
  <c r="Z446" i="1"/>
  <c r="V446" i="1"/>
  <c r="U446" i="1"/>
  <c r="K447" i="1"/>
  <c r="R447" i="1" s="1"/>
  <c r="X447" i="1" s="1"/>
  <c r="W447" i="1"/>
  <c r="AA447" i="1"/>
  <c r="AE448" i="1"/>
  <c r="T448" i="1" s="1"/>
  <c r="Y448" i="1" s="1"/>
  <c r="Z448" i="1"/>
  <c r="K449" i="1"/>
  <c r="R449" i="1" s="1"/>
  <c r="X449" i="1" s="1"/>
  <c r="W449" i="1"/>
  <c r="AA449" i="1"/>
  <c r="AE450" i="1"/>
  <c r="T450" i="1" s="1"/>
  <c r="Y450" i="1" s="1"/>
  <c r="Z450" i="1"/>
  <c r="K451" i="1"/>
  <c r="R451" i="1" s="1"/>
  <c r="X451" i="1" s="1"/>
  <c r="W451" i="1"/>
  <c r="AA451" i="1"/>
  <c r="AE452" i="1"/>
  <c r="T452" i="1" s="1"/>
  <c r="Y452" i="1" s="1"/>
  <c r="Z452" i="1"/>
  <c r="K453" i="1"/>
  <c r="R453" i="1" s="1"/>
  <c r="X453" i="1" s="1"/>
  <c r="W453" i="1"/>
  <c r="AA453" i="1"/>
  <c r="AE454" i="1"/>
  <c r="T454" i="1" s="1"/>
  <c r="Y454" i="1" s="1"/>
  <c r="Z454" i="1"/>
  <c r="K455" i="1"/>
  <c r="R455" i="1" s="1"/>
  <c r="X455" i="1" s="1"/>
  <c r="W455" i="1"/>
  <c r="AA455" i="1"/>
  <c r="AE456" i="1"/>
  <c r="T456" i="1" s="1"/>
  <c r="Y456" i="1" s="1"/>
  <c r="Z456" i="1"/>
  <c r="K457" i="1"/>
  <c r="R457" i="1" s="1"/>
  <c r="X457" i="1" s="1"/>
  <c r="W457" i="1"/>
  <c r="AA457" i="1"/>
  <c r="AE458" i="1"/>
  <c r="T458" i="1" s="1"/>
  <c r="Y458" i="1" s="1"/>
  <c r="Z458" i="1"/>
  <c r="K459" i="1"/>
  <c r="R459" i="1" s="1"/>
  <c r="X459" i="1" s="1"/>
  <c r="W459" i="1"/>
  <c r="AA459" i="1"/>
  <c r="AE460" i="1"/>
  <c r="T460" i="1" s="1"/>
  <c r="Y460" i="1" s="1"/>
  <c r="Z460" i="1"/>
  <c r="K461" i="1"/>
  <c r="R461" i="1" s="1"/>
  <c r="X461" i="1" s="1"/>
  <c r="W461" i="1"/>
  <c r="AA461" i="1"/>
  <c r="AE462" i="1"/>
  <c r="T462" i="1" s="1"/>
  <c r="Y462" i="1" s="1"/>
  <c r="Z462" i="1"/>
  <c r="Z464" i="1"/>
  <c r="V464" i="1"/>
  <c r="U464" i="1"/>
  <c r="Z466" i="1"/>
  <c r="V466" i="1"/>
  <c r="U466" i="1"/>
  <c r="W469" i="1"/>
  <c r="AA469" i="1"/>
  <c r="AE470" i="1"/>
  <c r="T470" i="1" s="1"/>
  <c r="Y470" i="1" s="1"/>
  <c r="Z471" i="1"/>
  <c r="V471" i="1"/>
  <c r="U471" i="1"/>
  <c r="AE471" i="1"/>
  <c r="T471" i="1" s="1"/>
  <c r="Y471" i="1" s="1"/>
  <c r="W473" i="1"/>
  <c r="AA473" i="1"/>
  <c r="AE474" i="1"/>
  <c r="T474" i="1" s="1"/>
  <c r="Y474" i="1" s="1"/>
  <c r="Z475" i="1"/>
  <c r="V475" i="1"/>
  <c r="U475" i="1"/>
  <c r="AE475" i="1"/>
  <c r="T475" i="1" s="1"/>
  <c r="Y475" i="1" s="1"/>
  <c r="W477" i="1"/>
  <c r="AA477" i="1"/>
  <c r="U479" i="1"/>
  <c r="W479" i="1"/>
  <c r="AA479" i="1"/>
  <c r="AE479" i="1"/>
  <c r="T479" i="1" s="1"/>
  <c r="Y479" i="1" s="1"/>
  <c r="U481" i="1"/>
  <c r="W481" i="1"/>
  <c r="AA481" i="1"/>
  <c r="AE481" i="1"/>
  <c r="T481" i="1" s="1"/>
  <c r="Y481" i="1" s="1"/>
  <c r="U483" i="1"/>
  <c r="W483" i="1"/>
  <c r="AA483" i="1"/>
  <c r="AE483" i="1"/>
  <c r="T483" i="1" s="1"/>
  <c r="Y483" i="1" s="1"/>
  <c r="U485" i="1"/>
  <c r="W485" i="1"/>
  <c r="AA485" i="1"/>
  <c r="AE485" i="1"/>
  <c r="T485" i="1" s="1"/>
  <c r="Y485" i="1" s="1"/>
  <c r="U487" i="1"/>
  <c r="W487" i="1"/>
  <c r="AA487" i="1"/>
  <c r="AE487" i="1"/>
  <c r="T487" i="1" s="1"/>
  <c r="Y487" i="1" s="1"/>
  <c r="U489" i="1"/>
  <c r="W489" i="1"/>
  <c r="AA489" i="1"/>
  <c r="AE489" i="1"/>
  <c r="T489" i="1" s="1"/>
  <c r="Y489" i="1" s="1"/>
  <c r="Z491" i="1"/>
  <c r="V491" i="1"/>
  <c r="W491" i="1"/>
  <c r="AA491" i="1"/>
  <c r="Z493" i="1"/>
  <c r="V493" i="1"/>
  <c r="U493" i="1"/>
  <c r="AE493" i="1"/>
  <c r="T493" i="1" s="1"/>
  <c r="W495" i="1"/>
  <c r="AA495" i="1"/>
  <c r="Z497" i="1"/>
  <c r="V497" i="1"/>
  <c r="U497" i="1"/>
  <c r="AE497" i="1"/>
  <c r="T497" i="1" s="1"/>
  <c r="Y497" i="1" s="1"/>
  <c r="Z500" i="1"/>
  <c r="V500" i="1"/>
  <c r="U500" i="1"/>
  <c r="AE500" i="1"/>
  <c r="T500" i="1" s="1"/>
  <c r="W502" i="1"/>
  <c r="AA502" i="1"/>
  <c r="Z504" i="1"/>
  <c r="V504" i="1"/>
  <c r="U504" i="1"/>
  <c r="AE504" i="1"/>
  <c r="T504" i="1" s="1"/>
  <c r="Y504" i="1" s="1"/>
  <c r="W506" i="1"/>
  <c r="AA506" i="1"/>
  <c r="Z508" i="1"/>
  <c r="V508" i="1"/>
  <c r="U508" i="1"/>
  <c r="AE508" i="1"/>
  <c r="T508" i="1" s="1"/>
  <c r="W510" i="1"/>
  <c r="AA510" i="1"/>
  <c r="Z512" i="1"/>
  <c r="V512" i="1"/>
  <c r="U512" i="1"/>
  <c r="AE512" i="1"/>
  <c r="T512" i="1" s="1"/>
  <c r="Y512" i="1" s="1"/>
  <c r="W514" i="1"/>
  <c r="AA514" i="1"/>
  <c r="Z516" i="1"/>
  <c r="V516" i="1"/>
  <c r="U516" i="1"/>
  <c r="AE516" i="1"/>
  <c r="T516" i="1" s="1"/>
  <c r="Z518" i="1"/>
  <c r="V518" i="1"/>
  <c r="AA518" i="1"/>
  <c r="W518" i="1"/>
  <c r="U518" i="1"/>
  <c r="AE518" i="1"/>
  <c r="T518" i="1" s="1"/>
  <c r="AA520" i="1"/>
  <c r="Z527" i="1"/>
  <c r="V527" i="1"/>
  <c r="AA527" i="1"/>
  <c r="W527" i="1"/>
  <c r="U527" i="1"/>
  <c r="Z529" i="1"/>
  <c r="V529" i="1"/>
  <c r="AA529" i="1"/>
  <c r="W529" i="1"/>
  <c r="U529" i="1"/>
  <c r="U443" i="1"/>
  <c r="W443" i="1"/>
  <c r="U445" i="1"/>
  <c r="W445" i="1"/>
  <c r="U448" i="1"/>
  <c r="W448" i="1"/>
  <c r="AA448" i="1"/>
  <c r="U450" i="1"/>
  <c r="W450" i="1"/>
  <c r="AA450" i="1"/>
  <c r="U452" i="1"/>
  <c r="W452" i="1"/>
  <c r="AA452" i="1"/>
  <c r="U454" i="1"/>
  <c r="W454" i="1"/>
  <c r="AA454" i="1"/>
  <c r="U456" i="1"/>
  <c r="W456" i="1"/>
  <c r="AA456" i="1"/>
  <c r="U458" i="1"/>
  <c r="W458" i="1"/>
  <c r="AA458" i="1"/>
  <c r="U460" i="1"/>
  <c r="W460" i="1"/>
  <c r="AA460" i="1"/>
  <c r="U462" i="1"/>
  <c r="W462" i="1"/>
  <c r="AA462" i="1"/>
  <c r="U463" i="1"/>
  <c r="W463" i="1"/>
  <c r="U465" i="1"/>
  <c r="W465" i="1"/>
  <c r="U467" i="1"/>
  <c r="W467" i="1"/>
  <c r="U468" i="1"/>
  <c r="Y468" i="1" s="1"/>
  <c r="W468" i="1"/>
  <c r="AA468" i="1"/>
  <c r="U470" i="1"/>
  <c r="W470" i="1"/>
  <c r="AA470" i="1"/>
  <c r="U472" i="1"/>
  <c r="Y472" i="1" s="1"/>
  <c r="W472" i="1"/>
  <c r="AA472" i="1"/>
  <c r="U474" i="1"/>
  <c r="W474" i="1"/>
  <c r="AA474" i="1"/>
  <c r="U476" i="1"/>
  <c r="Y476" i="1" s="1"/>
  <c r="W476" i="1"/>
  <c r="AA476" i="1"/>
  <c r="U478" i="1"/>
  <c r="Y478" i="1" s="1"/>
  <c r="W478" i="1"/>
  <c r="AA478" i="1"/>
  <c r="V479" i="1"/>
  <c r="U480" i="1"/>
  <c r="Y480" i="1" s="1"/>
  <c r="W480" i="1"/>
  <c r="AA480" i="1"/>
  <c r="V481" i="1"/>
  <c r="U482" i="1"/>
  <c r="Y482" i="1" s="1"/>
  <c r="W482" i="1"/>
  <c r="AA482" i="1"/>
  <c r="V483" i="1"/>
  <c r="U484" i="1"/>
  <c r="Y484" i="1" s="1"/>
  <c r="W484" i="1"/>
  <c r="AA484" i="1"/>
  <c r="V485" i="1"/>
  <c r="U486" i="1"/>
  <c r="Y486" i="1" s="1"/>
  <c r="W486" i="1"/>
  <c r="AA486" i="1"/>
  <c r="V487" i="1"/>
  <c r="U488" i="1"/>
  <c r="Y488" i="1" s="1"/>
  <c r="W488" i="1"/>
  <c r="AA488" i="1"/>
  <c r="V489" i="1"/>
  <c r="U490" i="1"/>
  <c r="Y490" i="1" s="1"/>
  <c r="W490" i="1"/>
  <c r="AA490" i="1"/>
  <c r="U491" i="1"/>
  <c r="AE491" i="1"/>
  <c r="T491" i="1" s="1"/>
  <c r="Y491" i="1" s="1"/>
  <c r="W493" i="1"/>
  <c r="AA493" i="1"/>
  <c r="AE494" i="1"/>
  <c r="T494" i="1" s="1"/>
  <c r="Y494" i="1" s="1"/>
  <c r="Z495" i="1"/>
  <c r="V495" i="1"/>
  <c r="U495" i="1"/>
  <c r="AE495" i="1"/>
  <c r="T495" i="1" s="1"/>
  <c r="Y495" i="1" s="1"/>
  <c r="W497" i="1"/>
  <c r="AA497" i="1"/>
  <c r="AE498" i="1"/>
  <c r="T498" i="1" s="1"/>
  <c r="Y498" i="1" s="1"/>
  <c r="W500" i="1"/>
  <c r="AA500" i="1"/>
  <c r="AE501" i="1"/>
  <c r="T501" i="1" s="1"/>
  <c r="Y501" i="1" s="1"/>
  <c r="Z502" i="1"/>
  <c r="V502" i="1"/>
  <c r="U502" i="1"/>
  <c r="AE502" i="1"/>
  <c r="T502" i="1" s="1"/>
  <c r="Y502" i="1" s="1"/>
  <c r="W504" i="1"/>
  <c r="AA504" i="1"/>
  <c r="AE505" i="1"/>
  <c r="T505" i="1" s="1"/>
  <c r="Y505" i="1" s="1"/>
  <c r="Z506" i="1"/>
  <c r="V506" i="1"/>
  <c r="U506" i="1"/>
  <c r="AE506" i="1"/>
  <c r="T506" i="1" s="1"/>
  <c r="Y506" i="1" s="1"/>
  <c r="W508" i="1"/>
  <c r="AA508" i="1"/>
  <c r="AE509" i="1"/>
  <c r="T509" i="1" s="1"/>
  <c r="Y509" i="1" s="1"/>
  <c r="Z510" i="1"/>
  <c r="V510" i="1"/>
  <c r="U510" i="1"/>
  <c r="AE510" i="1"/>
  <c r="T510" i="1" s="1"/>
  <c r="Y510" i="1" s="1"/>
  <c r="W512" i="1"/>
  <c r="AA512" i="1"/>
  <c r="AE513" i="1"/>
  <c r="T513" i="1" s="1"/>
  <c r="Y513" i="1" s="1"/>
  <c r="Z514" i="1"/>
  <c r="V514" i="1"/>
  <c r="U514" i="1"/>
  <c r="AE514" i="1"/>
  <c r="T514" i="1" s="1"/>
  <c r="Y514" i="1" s="1"/>
  <c r="W516" i="1"/>
  <c r="AA516" i="1"/>
  <c r="W520" i="1"/>
  <c r="Z522" i="1"/>
  <c r="V522" i="1"/>
  <c r="AA522" i="1"/>
  <c r="W522" i="1"/>
  <c r="U522" i="1"/>
  <c r="AE522" i="1"/>
  <c r="T522" i="1" s="1"/>
  <c r="AA524" i="1"/>
  <c r="U492" i="1"/>
  <c r="Y492" i="1" s="1"/>
  <c r="W492" i="1"/>
  <c r="AA492" i="1"/>
  <c r="U494" i="1"/>
  <c r="W494" i="1"/>
  <c r="AA494" i="1"/>
  <c r="U496" i="1"/>
  <c r="Y496" i="1" s="1"/>
  <c r="W496" i="1"/>
  <c r="AA496" i="1"/>
  <c r="U498" i="1"/>
  <c r="W498" i="1"/>
  <c r="AA498" i="1"/>
  <c r="U499" i="1"/>
  <c r="Y499" i="1" s="1"/>
  <c r="W499" i="1"/>
  <c r="AA499" i="1"/>
  <c r="U501" i="1"/>
  <c r="W501" i="1"/>
  <c r="AA501" i="1"/>
  <c r="U503" i="1"/>
  <c r="Y503" i="1" s="1"/>
  <c r="W503" i="1"/>
  <c r="AA503" i="1"/>
  <c r="U505" i="1"/>
  <c r="W505" i="1"/>
  <c r="AA505" i="1"/>
  <c r="U507" i="1"/>
  <c r="Y507" i="1" s="1"/>
  <c r="W507" i="1"/>
  <c r="AA507" i="1"/>
  <c r="U509" i="1"/>
  <c r="W509" i="1"/>
  <c r="AA509" i="1"/>
  <c r="U511" i="1"/>
  <c r="Y511" i="1" s="1"/>
  <c r="W511" i="1"/>
  <c r="AA511" i="1"/>
  <c r="U513" i="1"/>
  <c r="W513" i="1"/>
  <c r="AA513" i="1"/>
  <c r="U515" i="1"/>
  <c r="Y515" i="1" s="1"/>
  <c r="W515" i="1"/>
  <c r="AA515" i="1"/>
  <c r="AE517" i="1"/>
  <c r="T517" i="1" s="1"/>
  <c r="Y517" i="1" s="1"/>
  <c r="AA517" i="1"/>
  <c r="U517" i="1"/>
  <c r="W517" i="1"/>
  <c r="AE519" i="1"/>
  <c r="T519" i="1" s="1"/>
  <c r="Y519" i="1" s="1"/>
  <c r="Z520" i="1"/>
  <c r="V520" i="1"/>
  <c r="U520" i="1"/>
  <c r="AE520" i="1"/>
  <c r="T520" i="1" s="1"/>
  <c r="Y520" i="1" s="1"/>
  <c r="AE523" i="1"/>
  <c r="T523" i="1" s="1"/>
  <c r="Y523" i="1" s="1"/>
  <c r="Z524" i="1"/>
  <c r="V524" i="1"/>
  <c r="U524" i="1"/>
  <c r="AE524" i="1"/>
  <c r="T524" i="1" s="1"/>
  <c r="Y524" i="1" s="1"/>
  <c r="Y531" i="1"/>
  <c r="U519" i="1"/>
  <c r="W519" i="1"/>
  <c r="AA519" i="1"/>
  <c r="U521" i="1"/>
  <c r="Y521" i="1" s="1"/>
  <c r="W521" i="1"/>
  <c r="AA521" i="1"/>
  <c r="U523" i="1"/>
  <c r="W523" i="1"/>
  <c r="AA523" i="1"/>
  <c r="U525" i="1"/>
  <c r="Y525" i="1" s="1"/>
  <c r="W525" i="1"/>
  <c r="AA525" i="1"/>
  <c r="U526" i="1"/>
  <c r="W526" i="1"/>
  <c r="U528" i="1"/>
  <c r="W528" i="1"/>
  <c r="U530" i="1"/>
  <c r="W530" i="1"/>
  <c r="AE531" i="1"/>
  <c r="T531" i="1" s="1"/>
  <c r="AA531" i="1"/>
  <c r="U531" i="1"/>
  <c r="W531" i="1"/>
  <c r="V532" i="1"/>
  <c r="Z532" i="1"/>
  <c r="U533" i="1"/>
  <c r="Y533" i="1" s="1"/>
  <c r="W533" i="1"/>
  <c r="AA533" i="1"/>
  <c r="AE533" i="1"/>
  <c r="T533" i="1" s="1"/>
  <c r="V534" i="1"/>
  <c r="Z534" i="1"/>
  <c r="U535" i="1"/>
  <c r="Y535" i="1" s="1"/>
  <c r="W535" i="1"/>
  <c r="AA535" i="1"/>
  <c r="AE535" i="1"/>
  <c r="T535" i="1" s="1"/>
  <c r="V536" i="1"/>
  <c r="Z536" i="1"/>
  <c r="U537" i="1"/>
  <c r="Y537" i="1" s="1"/>
  <c r="W537" i="1"/>
  <c r="AA537" i="1"/>
  <c r="AE537" i="1"/>
  <c r="T537" i="1" s="1"/>
  <c r="V538" i="1"/>
  <c r="Z538" i="1"/>
  <c r="U539" i="1"/>
  <c r="Y539" i="1" s="1"/>
  <c r="W539" i="1"/>
  <c r="AA539" i="1"/>
  <c r="AE539" i="1"/>
  <c r="T539" i="1" s="1"/>
  <c r="V540" i="1"/>
  <c r="Z540" i="1"/>
  <c r="U541" i="1"/>
  <c r="Y541" i="1" s="1"/>
  <c r="W541" i="1"/>
  <c r="AA541" i="1"/>
  <c r="AE541" i="1"/>
  <c r="T541" i="1" s="1"/>
  <c r="V542" i="1"/>
  <c r="Z542" i="1"/>
  <c r="U543" i="1"/>
  <c r="Y543" i="1" s="1"/>
  <c r="W543" i="1"/>
  <c r="AA543" i="1"/>
  <c r="AE543" i="1"/>
  <c r="T543" i="1" s="1"/>
  <c r="V544" i="1"/>
  <c r="Z544" i="1"/>
  <c r="U545" i="1"/>
  <c r="Y545" i="1" s="1"/>
  <c r="W545" i="1"/>
  <c r="AA545" i="1"/>
  <c r="AE545" i="1"/>
  <c r="T545" i="1" s="1"/>
  <c r="V546" i="1"/>
  <c r="Z546" i="1"/>
  <c r="U532" i="1"/>
  <c r="Y532" i="1" s="1"/>
  <c r="W532" i="1"/>
  <c r="AA532" i="1"/>
  <c r="V533" i="1"/>
  <c r="U534" i="1"/>
  <c r="Y534" i="1" s="1"/>
  <c r="W534" i="1"/>
  <c r="AA534" i="1"/>
  <c r="V535" i="1"/>
  <c r="U536" i="1"/>
  <c r="Y536" i="1" s="1"/>
  <c r="W536" i="1"/>
  <c r="AA536" i="1"/>
  <c r="V537" i="1"/>
  <c r="U538" i="1"/>
  <c r="Y538" i="1" s="1"/>
  <c r="W538" i="1"/>
  <c r="AA538" i="1"/>
  <c r="V539" i="1"/>
  <c r="U540" i="1"/>
  <c r="Y540" i="1" s="1"/>
  <c r="W540" i="1"/>
  <c r="AA540" i="1"/>
  <c r="V541" i="1"/>
  <c r="U542" i="1"/>
  <c r="Y542" i="1" s="1"/>
  <c r="W542" i="1"/>
  <c r="AA542" i="1"/>
  <c r="V543" i="1"/>
  <c r="U544" i="1"/>
  <c r="Y544" i="1" s="1"/>
  <c r="W544" i="1"/>
  <c r="AA544" i="1"/>
  <c r="V545" i="1"/>
  <c r="U546" i="1"/>
  <c r="Y546" i="1" s="1"/>
  <c r="W546" i="1"/>
  <c r="AA546" i="1"/>
  <c r="Y459" i="1" l="1"/>
  <c r="Y455" i="1"/>
  <c r="Y451" i="1"/>
  <c r="Y447" i="1"/>
  <c r="Y291" i="1"/>
  <c r="Y287" i="1"/>
  <c r="Y283" i="1"/>
  <c r="Y279" i="1"/>
  <c r="Y275" i="1"/>
  <c r="Y271" i="1"/>
  <c r="Y267" i="1"/>
  <c r="Y263" i="1"/>
  <c r="Y259" i="1"/>
  <c r="Y255" i="1"/>
  <c r="Y251" i="1"/>
  <c r="Y247" i="1"/>
  <c r="Y243" i="1"/>
  <c r="Y171" i="1"/>
  <c r="Y167" i="1"/>
  <c r="Y522" i="1"/>
  <c r="Y518" i="1"/>
  <c r="Y516" i="1"/>
  <c r="Y508" i="1"/>
  <c r="Y500" i="1"/>
  <c r="Y493" i="1"/>
  <c r="Y477" i="1"/>
  <c r="Y469" i="1"/>
  <c r="Y461" i="1"/>
  <c r="Y457" i="1"/>
  <c r="Y453" i="1"/>
  <c r="Y449" i="1"/>
  <c r="Y406" i="1"/>
  <c r="Y400" i="1"/>
  <c r="Y396" i="1"/>
  <c r="Y392" i="1"/>
  <c r="Y293" i="1"/>
  <c r="Y289" i="1"/>
  <c r="Y285" i="1"/>
  <c r="Y281" i="1"/>
  <c r="Y277" i="1"/>
  <c r="Y273" i="1"/>
  <c r="Y269" i="1"/>
  <c r="Y265" i="1"/>
  <c r="Y261" i="1"/>
  <c r="Y257" i="1"/>
  <c r="Y253" i="1"/>
  <c r="Y249" i="1"/>
  <c r="Y245" i="1"/>
</calcChain>
</file>

<file path=xl/sharedStrings.xml><?xml version="1.0" encoding="utf-8"?>
<sst xmlns="http://schemas.openxmlformats.org/spreadsheetml/2006/main" count="1748" uniqueCount="918">
  <si>
    <t>BỘ LAO ĐỘNG - THƯƠNG BINH VÀ XÃ HỘI</t>
  </si>
  <si>
    <t>lý thuyết đại học</t>
  </si>
  <si>
    <t>thảo luận</t>
  </si>
  <si>
    <t>thí nghiệm</t>
  </si>
  <si>
    <t>thực hành</t>
  </si>
  <si>
    <t>kinh tế</t>
  </si>
  <si>
    <t>ngoại ngữ</t>
  </si>
  <si>
    <t>thể chất</t>
  </si>
  <si>
    <t>lý thuyết nghề</t>
  </si>
  <si>
    <t>thực hành nghề</t>
  </si>
  <si>
    <t>kinh tế nghề</t>
  </si>
  <si>
    <t>thể chất nghề</t>
  </si>
  <si>
    <t>đồ án</t>
  </si>
  <si>
    <t>vấn đáp đại học</t>
  </si>
  <si>
    <t>coi thi lý thuyết</t>
  </si>
  <si>
    <t>coi vấn đáp nghề</t>
  </si>
  <si>
    <t>chấm nghề</t>
  </si>
  <si>
    <t>coi modun</t>
  </si>
  <si>
    <t xml:space="preserve">                      TRƯỜNG ĐẠI HỌC
        SƯ PHẠM KỸ THUẬT NAM ĐỊNH</t>
  </si>
  <si>
    <t xml:space="preserve">  </t>
  </si>
  <si>
    <t>vi</t>
  </si>
  <si>
    <t>chấm đại học</t>
  </si>
  <si>
    <t>07</t>
  </si>
  <si>
    <t>t</t>
  </si>
  <si>
    <t>09</t>
  </si>
  <si>
    <t>BÁO GIỜ GIẢNG DẠY
CÁC LỚP ĐẠI HỌC, CAO ĐẲNG, CAO ĐẲNG NGHỀ</t>
  </si>
  <si>
    <t>kt</t>
  </si>
  <si>
    <t>06</t>
  </si>
  <si>
    <t>Học kỳ I năm học 2017-2018</t>
  </si>
  <si>
    <t>vd</t>
  </si>
  <si>
    <t>08</t>
  </si>
  <si>
    <t>(Kèm theo Thông báo số……./TB-ĐHSPKTNĐ ngày ….. tháng…. năm 2017
của Hiệu trưởng Trường Đại học Sư phạm Kỹ thuật Nam Định)</t>
  </si>
  <si>
    <t>da</t>
  </si>
  <si>
    <t>I. THẠC SĨ KỸ THUẬT CƠ KHÍ KHÓA 2</t>
  </si>
  <si>
    <t>23</t>
  </si>
  <si>
    <t>27</t>
  </si>
  <si>
    <t>28</t>
  </si>
  <si>
    <t>29</t>
  </si>
  <si>
    <t>30</t>
  </si>
  <si>
    <t>31</t>
  </si>
  <si>
    <t>STT</t>
  </si>
  <si>
    <t>Mã học phần</t>
  </si>
  <si>
    <t>Cán bộ giảng dạy 1</t>
  </si>
  <si>
    <t>Cán bộ giảng dạy 2</t>
  </si>
  <si>
    <t>Cán bộ giảng dạy 3</t>
  </si>
  <si>
    <t>Tên lớp học phần</t>
  </si>
  <si>
    <t>Hình thức thi</t>
  </si>
  <si>
    <t>TC/HS</t>
  </si>
  <si>
    <t>Lý thuyết</t>
  </si>
  <si>
    <t>TH|BT|TL</t>
  </si>
  <si>
    <t>H
D
T
H</t>
  </si>
  <si>
    <t>Mã ĐV QL</t>
  </si>
  <si>
    <t>Ghi chú</t>
  </si>
  <si>
    <t>Sĩ số</t>
  </si>
  <si>
    <t>Số tiết</t>
  </si>
  <si>
    <t>Số nhóm</t>
  </si>
  <si>
    <t>Số tiết học/ Nhóm</t>
  </si>
  <si>
    <t>trình độ</t>
  </si>
  <si>
    <t>có thảo luận</t>
  </si>
  <si>
    <t>hệ số sĩ số</t>
  </si>
  <si>
    <t>hệ số trình độ 1</t>
  </si>
  <si>
    <t>hệ số trình độ 2</t>
  </si>
  <si>
    <t>hệ số trình độ 3</t>
  </si>
  <si>
    <t>thảo luận/ bài tật</t>
  </si>
  <si>
    <t>Quy đổi giờ chuẩn</t>
  </si>
  <si>
    <t>Coi thi</t>
  </si>
  <si>
    <t>Chấm thi</t>
  </si>
  <si>
    <t>Tuần học</t>
  </si>
  <si>
    <t>loại hp</t>
  </si>
  <si>
    <t>PXCG0652L</t>
  </si>
  <si>
    <t>Các phương pháp xác định độ chính xác gia công-1-17 (TH2.01)</t>
  </si>
  <si>
    <t>CDE10651D</t>
  </si>
  <si>
    <t>Chuyên đề 1-1-17 (TH2.01)</t>
  </si>
  <si>
    <t>CVCK0652L</t>
  </si>
  <si>
    <t>Cơ sở vật lý quá trình cắt kim loại-1-17 (TH2.01)</t>
  </si>
  <si>
    <t>DTDC0652L</t>
  </si>
  <si>
    <t>Hệ thống đo lường tự động trong cơ khí-1-17 (TH2.01)</t>
  </si>
  <si>
    <t>CCCN0652L</t>
  </si>
  <si>
    <t>Kỹ thuật CAD/CAM-CNC nâng cao-1-17 (TH2.01)</t>
  </si>
  <si>
    <t>KTMS0652L</t>
  </si>
  <si>
    <t>Kỹ thuật ma sát-1-17 (TH2.01)</t>
  </si>
  <si>
    <t>TBCN0652L</t>
  </si>
  <si>
    <t>Máy và thiết bị công nghệ cao trong sản xuất cơ khí-1-17 (TH2.01)</t>
  </si>
  <si>
    <t>DPLC0652L</t>
  </si>
  <si>
    <t>Điều khiển PLC-1-17 (TH2.01)</t>
  </si>
  <si>
    <t>HĐNC0652L</t>
  </si>
  <si>
    <t>Hàn điện nóng chảy-1-17 (TH2.01)</t>
  </si>
  <si>
    <t>I. CÁC LỚP ĐẠI HỌC SƯ PHẠM KHÓA 8</t>
  </si>
  <si>
    <t>GSP0512LC</t>
  </si>
  <si>
    <t>Giao tiếp sư phạm-1-17 (ĐS8.01)-1.2.01</t>
  </si>
  <si>
    <t>S</t>
  </si>
  <si>
    <t>Giao tiếp sư phạm-1-17 (ĐS8.02)-1.2.02</t>
  </si>
  <si>
    <t>Giao tiếp sư phạm-1-17 (ĐS8.03)-1.2.03</t>
  </si>
  <si>
    <t>Giao tiếp sư phạm-1-17 (ĐS8.04)-1.3.04</t>
  </si>
  <si>
    <t>TS20511TC</t>
  </si>
  <si>
    <t>Thực tập sư phạm 2-1-17 (ĐS8.01)-1.1.01</t>
  </si>
  <si>
    <t>15-15</t>
  </si>
  <si>
    <t>Thực tập sư phạm 2-1-17 (ĐS8.02)-2.2.01</t>
  </si>
  <si>
    <t>Thực tập sư phạm 2 ĐTĐ-1-17 (ĐS8.03)-1.1.02</t>
  </si>
  <si>
    <t>Thực tập sư phạm 2 KTĐ-1-17 (ĐS8.04)-2.2.02</t>
  </si>
  <si>
    <t>Thực tập sư phạm 2 Đ ĐT-1-17 (ĐS8.05)-1.1.03</t>
  </si>
  <si>
    <t>Thực tập sư phạm 2 Đ ĐT-1-17 (ĐS8.06)-2.2.03</t>
  </si>
  <si>
    <t>Thực tập sư phạm 2 Ô TÔ-1-17 (ĐS8.07)-1.1.04</t>
  </si>
  <si>
    <t>Thực tập sư phạm 2 CTM, HÀN-1-17 (ĐS8.08)-2.3.04</t>
  </si>
  <si>
    <t>CCC0632TC</t>
  </si>
  <si>
    <t>TH công nghệ CAD/CAM-CNC-1-17 (ĐS8.01)-2.2.04</t>
  </si>
  <si>
    <t>13-14</t>
  </si>
  <si>
    <t>CIM0632LC</t>
  </si>
  <si>
    <t>Hệ thống CIM-1-17 (ĐS8.01)-2.2.04</t>
  </si>
  <si>
    <t>CTM0610DC</t>
  </si>
  <si>
    <t>Đồ án/Khóa luận tốt nghiệp CTM-1-17 (ĐS8.01)</t>
  </si>
  <si>
    <t>HAN0610DC</t>
  </si>
  <si>
    <t>Đồ án/Khóa luận tốt nghiệp Hàn-1-17 (ĐS8.01)</t>
  </si>
  <si>
    <t>HDB0632LC</t>
  </si>
  <si>
    <t>Các phương pháp hàn đặc biệt-1-17 (ĐS8.01)-3.3.04</t>
  </si>
  <si>
    <t>HDP0632LC</t>
  </si>
  <si>
    <t>Hàn đắp và phun phủ-1-17 (ĐS8.01)-3.3.04</t>
  </si>
  <si>
    <t>HND0632LC</t>
  </si>
  <si>
    <t>HT nhiên liệu điêzen điều khiển điện tử-1-17 (ĐS8.01)-1.1.04</t>
  </si>
  <si>
    <t>HSA0632LC</t>
  </si>
  <si>
    <t>Hộp số tự động-1-17 (ĐS8.01)-1.1.04</t>
  </si>
  <si>
    <t>KSX0632LC</t>
  </si>
  <si>
    <t>Hệ thống kiểm soát khí xả ô tô-1-17 (ĐS8.01)-1.1.04</t>
  </si>
  <si>
    <t>KTT0632LC</t>
  </si>
  <si>
    <t>Kỹ thuật thuỷ khí-1-17 (ĐS8.01)-1.1.04</t>
  </si>
  <si>
    <t>MNC0632LC</t>
  </si>
  <si>
    <t>Máy nâng chuyển-1-17 (ĐS8.01)-1.1.04</t>
  </si>
  <si>
    <t>MSM0632LC</t>
  </si>
  <si>
    <t>Ma sát và mài mòn-1-17 (ĐS8.01)-2.3.04</t>
  </si>
  <si>
    <t>OTO0610DC</t>
  </si>
  <si>
    <t>Đồ án/Khóa luận tốt nghiệp-1-17 (ĐS8.03)</t>
  </si>
  <si>
    <t>PTH0632LC</t>
  </si>
  <si>
    <t>Phương pháp phần tử hữu hạn-1-17 (ĐS8.01)-2.3.04</t>
  </si>
  <si>
    <t>TKN0632LC</t>
  </si>
  <si>
    <t>Công nghệ thiết kế ngược-1-17 (ĐS8.01)-2.2.04</t>
  </si>
  <si>
    <t>TKX0632LC</t>
  </si>
  <si>
    <t>Thiết kế xưởng hàn-1-17 (ĐS8.01)-3.3.04</t>
  </si>
  <si>
    <t>DAM0712DC</t>
  </si>
  <si>
    <t>Đồ án chuyên môn-1-17 (ĐS8.02)-1.1.01</t>
  </si>
  <si>
    <t>DCM0712DC</t>
  </si>
  <si>
    <t>Đồ án chuyên môn-1-17 (ĐS8.01)-2.2.01</t>
  </si>
  <si>
    <t>JAV0732LC</t>
  </si>
  <si>
    <t>Lập trình Java-1-17 (ĐS8.01)-1.2.01</t>
  </si>
  <si>
    <t>KHM0710DC</t>
  </si>
  <si>
    <t>Đồ án/Khoá luận tốt nghiệp KHMT-1-17 (ĐS8.01)</t>
  </si>
  <si>
    <t>LIN0732LC</t>
  </si>
  <si>
    <t>Hệ điều hành LINUX-1-17 (ĐS8.01)-1.1.01</t>
  </si>
  <si>
    <t>MDD0712LC</t>
  </si>
  <si>
    <t>Mạng không dây và di động-1-17 (ĐS8.01)-1.2.01</t>
  </si>
  <si>
    <t>MNM0732LC</t>
  </si>
  <si>
    <t>Lập trình mã nguồn mở-1-17 (ĐS8.01)-1.2.01</t>
  </si>
  <si>
    <t>TKM0712LC</t>
  </si>
  <si>
    <t>Thiết kế mạng-1-17 (ĐS8.01)-1.2.01</t>
  </si>
  <si>
    <t>TUD0710DC</t>
  </si>
  <si>
    <t>Đồ án/Khoá luận tốt nghiệp CNTT-1-17 (ĐS8.01)</t>
  </si>
  <si>
    <t>BVR0832LC</t>
  </si>
  <si>
    <t>Bảo vệ rơ le và tự động hóa-1-17 (ĐS8.01)-1.2.03</t>
  </si>
  <si>
    <t>CAM0832LC</t>
  </si>
  <si>
    <t>Kỹ thuật CAD/CAM-1-17 (ĐS8.01)-1.1.02</t>
  </si>
  <si>
    <t>CDT0832LC</t>
  </si>
  <si>
    <t>Hệ thống cơ điện tử công nghiệp-1-17 (ĐS8.01)-2.2.02</t>
  </si>
  <si>
    <t>CNM0832LC</t>
  </si>
  <si>
    <t>Chuyên đề công nghệ mới ĐTĐ-1-17 (ĐS8.01)-1.1.02</t>
  </si>
  <si>
    <t>Chuyên đề công nghệ mới Đ ĐT-1-17 (ĐS8.02)-1.2.03</t>
  </si>
  <si>
    <t>CTD0810DC</t>
  </si>
  <si>
    <t>Đồ án/Khóa luận tốt nghiệp-1-17 (ĐS8.02)</t>
  </si>
  <si>
    <t>DDT0810DC</t>
  </si>
  <si>
    <t>Đồ án/Khóa luận tốt nghiệp-1-17 (ĐS8.01)</t>
  </si>
  <si>
    <t>DMT0832LC</t>
  </si>
  <si>
    <t>Điều khiển bằng máy tính-1-17 (ĐS8.01)-1.1.02</t>
  </si>
  <si>
    <t>KBM0832LC</t>
  </si>
  <si>
    <t>Kỹ thuật bảo dưỡng công nghiệp-1-17 (ĐS8.01)-1.1.02</t>
  </si>
  <si>
    <t>KCS0832LC</t>
  </si>
  <si>
    <t>Kỹ thuật chiếu sáng-1-17 (ĐS8.01)-1.2.03</t>
  </si>
  <si>
    <t>KRB0832LC</t>
  </si>
  <si>
    <t>Rôbốt công nghiệp-1-17 (ĐS8.01)-2.2.02</t>
  </si>
  <si>
    <t>KTD0810DC</t>
  </si>
  <si>
    <t>Đồ án/khóa luận tốt nghiệp-1-17 (ĐS8.01)</t>
  </si>
  <si>
    <t>NLT0832LC</t>
  </si>
  <si>
    <t>Ngôn ngữ lập trình-1-17 (ĐS8.01)-1.2.02</t>
  </si>
  <si>
    <t>Ngôn ngữ lập trình-1-17 (ĐS8.02)-1.2.03</t>
  </si>
  <si>
    <t>SAT0832LC</t>
  </si>
  <si>
    <t>Kỹ thuật siêu âm tần-1-17 (ĐS8.01)-1.2.03</t>
  </si>
  <si>
    <t>VHD0832LC</t>
  </si>
  <si>
    <t>Vận hành và điều khiển hệ thống điện-1-17 (ĐS8.01)-2.2.02</t>
  </si>
  <si>
    <t>QKD0932LC</t>
  </si>
  <si>
    <t>Quản trị kinh doanh-1-17 (ĐS8.01)-1.2.02</t>
  </si>
  <si>
    <r>
      <t xml:space="preserve">II. CÁC LỚP ĐẠI HỌC </t>
    </r>
    <r>
      <rPr>
        <sz val="14"/>
        <color indexed="8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 KHÓA 9</t>
    </r>
  </si>
  <si>
    <t>GGNN0512L</t>
  </si>
  <si>
    <t>Giáo dục học nghề nghiệp-1-17 (ĐS9.01)-1.8.06</t>
  </si>
  <si>
    <t>C</t>
  </si>
  <si>
    <t>Giáo dục học nghề nghiệp-1-17 (ĐS9.02)-1.7.07</t>
  </si>
  <si>
    <t>ATBH0632L</t>
  </si>
  <si>
    <t>An toàn và BD công nghiệp hàn-1-17 (ĐH9.01)-2.2.07</t>
  </si>
  <si>
    <t>CACA0612L</t>
  </si>
  <si>
    <t>Công nghệ CAD/CAM-1-17 (ĐH9.01)-1.1.07</t>
  </si>
  <si>
    <t>CNHA0632L</t>
  </si>
  <si>
    <t>Công nghệ hàn áp lực-1-17 (ĐH9.01)-2.2.07</t>
  </si>
  <si>
    <t>CSCO0612L</t>
  </si>
  <si>
    <t>Công nghệ sửa chữa ôtô-1-17 (ĐH9.01)-3.4.07</t>
  </si>
  <si>
    <t>CTKM0612L</t>
  </si>
  <si>
    <t>Công nghệ chế tạo khuôn mẫu-1-17 (ĐH9.01)-1.1.07</t>
  </si>
  <si>
    <t>CTKO0612L</t>
  </si>
  <si>
    <t>Chẩn đoán trạng thái kỹ thuật ô tô-1-17 (ĐH9.01)-3.4.07</t>
  </si>
  <si>
    <t>DACN0611D</t>
  </si>
  <si>
    <t>Đồ án công nghệ chế tạo máy-1-17 (ĐH9.01)-1.1.07</t>
  </si>
  <si>
    <t>DAHA0611D</t>
  </si>
  <si>
    <t>Đồ án chuyên môn-1-17 (ĐH9.01)-2.2.07</t>
  </si>
  <si>
    <t>DTXE0632L</t>
  </si>
  <si>
    <t>Hệ thống điện thân xe-1-17 (ĐH9.01)-3.4.07</t>
  </si>
  <si>
    <t>HDNC0633T</t>
  </si>
  <si>
    <t>Thực hành hàn điện nâng cao-1-17 (ĐH9.01)-2.2.07</t>
  </si>
  <si>
    <t>5-7</t>
  </si>
  <si>
    <t>MAGC0632T</t>
  </si>
  <si>
    <t>Thực hành hàn MIG/MAG cơ bản-1-17 (ĐH9.01)-2.2.07</t>
  </si>
  <si>
    <t>2-3</t>
  </si>
  <si>
    <t>MDRB0613L</t>
  </si>
  <si>
    <t>Máy điều khiển số và rôbot CN-1-17 (ĐH9.01)-1.1.07</t>
  </si>
  <si>
    <t>PHDB0612L</t>
  </si>
  <si>
    <t>Các phương pháp hàn đặc biệt-1-17 (ĐH9.01)-2.2.07</t>
  </si>
  <si>
    <t>PPHK0631T</t>
  </si>
  <si>
    <t>TH các phương pháp hàn khác-1-17 (ĐH9.01)-2.2.07</t>
  </si>
  <si>
    <t>4-4</t>
  </si>
  <si>
    <t>TBHA0613L</t>
  </si>
  <si>
    <t>Thiết bị hàn-1-17 (ĐH9.01)-2.2.07</t>
  </si>
  <si>
    <t>TDDC0633T</t>
  </si>
  <si>
    <t>Thực hành điện động cơ-1-17 (ĐH9.01)-3.3.07</t>
  </si>
  <si>
    <t>2-4</t>
  </si>
  <si>
    <t>Thực hành điện động cơ-1-17 (ĐH9.02)-4.4.07</t>
  </si>
  <si>
    <t>TDTK0632L</t>
  </si>
  <si>
    <t>TĐTL và khí nén trong máy CN-1-17 (ĐH9.01)-1.1.07</t>
  </si>
  <si>
    <t>THOT0634T</t>
  </si>
  <si>
    <t>Thực hành ôtô-1-17 (ĐH9.01)-3.3.07</t>
  </si>
  <si>
    <t>5-8</t>
  </si>
  <si>
    <t>Thực hành ôtô-1-17 (ĐH9.02)-4.4.07</t>
  </si>
  <si>
    <t>THPC0633T</t>
  </si>
  <si>
    <t>Thực hành phay – bào cơ bản-1-17 (ĐH9.01)-1.1.07</t>
  </si>
  <si>
    <t>THTN0633T</t>
  </si>
  <si>
    <t>Thực hành tiện nâng cao-1-17 (ĐH9.01)-1.1.07</t>
  </si>
  <si>
    <t>TTOT0612L</t>
  </si>
  <si>
    <t>Tính toán ô tô-1-17 (ĐH9.01)-3.4.07</t>
  </si>
  <si>
    <t>CNPM0712L</t>
  </si>
  <si>
    <t>Công nghệ phần mềm-1-17 (ĐH9.01)-2.4.06</t>
  </si>
  <si>
    <t>DADC0712D</t>
  </si>
  <si>
    <t>Đồ án kỹ thuật lập trình-1-17 (ĐH9.01)-2.4.06</t>
  </si>
  <si>
    <t>DADK0712D</t>
  </si>
  <si>
    <t>Đồ án kỹ thuật lập trình-1-17 (ĐH9.02)-1.1.06</t>
  </si>
  <si>
    <t>DLPT0712L</t>
  </si>
  <si>
    <t>Cơ sở dữ liệu phân tán-1-17 (ĐH9.01)-2.4.06</t>
  </si>
  <si>
    <t>JAVA0732L</t>
  </si>
  <si>
    <t>Lập trình Java-1-17 (ĐH9.01)-1.4.06</t>
  </si>
  <si>
    <t>Lập trình Java-1-17 (ĐH9.02)-1.4.06</t>
  </si>
  <si>
    <t>LTCS0733T</t>
  </si>
  <si>
    <t>Thực hành lập trình cơ sở dữ liệu-1-17 (ĐH9.01)-2.2.06</t>
  </si>
  <si>
    <t>Thực hành lập trình cơ sở dữ liệu-1-17 (ĐH9.02)-3.3.06</t>
  </si>
  <si>
    <t>Thực hành lập trình cơ sở dữ liệu-1-17 (ĐH9.03)-4.4.06</t>
  </si>
  <si>
    <t>LTMN0713L</t>
  </si>
  <si>
    <t>Lập trình mạng nâng cao-1-17 (ĐH9.01)-1.1.06</t>
  </si>
  <si>
    <t>LTNW0733L</t>
  </si>
  <si>
    <t>Lập trình trên nền Web-1-17 (ĐH9.01)-2.4.06</t>
  </si>
  <si>
    <t>MMTI0713L</t>
  </si>
  <si>
    <t>Mạng máy tính-1-17 (ĐH9.01)-1.4.06</t>
  </si>
  <si>
    <t>Mạng máy tính-1-17 (ĐH9.02)-1.4.06</t>
  </si>
  <si>
    <t>NCTD0712L</t>
  </si>
  <si>
    <t>Nhập môn chương trình dịch-1-17 (ĐH9.01)-1.1.06</t>
  </si>
  <si>
    <t>TVBN0713T</t>
  </si>
  <si>
    <t>TH lập trình cơ sở dữ liệu với VB.net-1-17 (ĐH9.01)-1.1.06</t>
  </si>
  <si>
    <t>XLAN0712L</t>
  </si>
  <si>
    <t>Xử lý ảnh-1-17 (ĐH9.01)-1.1.06</t>
  </si>
  <si>
    <t>BVRD0812L</t>
  </si>
  <si>
    <t>Bảo vệ rơle và tự động hóa-1-17 (ĐH9.01)-5.6.06</t>
  </si>
  <si>
    <t>CCDN0831T</t>
  </si>
  <si>
    <t>TH cung cấp điện và giải tích mạng-1-17 (ĐH9.01)-5.5.06</t>
  </si>
  <si>
    <t>CTMT0832L</t>
  </si>
  <si>
    <t>Cấu trúc máy tính và giao diện-1-17 (ĐH9.01)-5.7.07</t>
  </si>
  <si>
    <t>DADT0811D</t>
  </si>
  <si>
    <t>Đồ án chuyên ngành điện tử-1-17 (ĐH9.01)-5.7.07</t>
  </si>
  <si>
    <t>DAKT0811D</t>
  </si>
  <si>
    <t>Đồ án chuyên ngành kỹ thuật điện-1-17 (ĐH9.01)-5.6.06</t>
  </si>
  <si>
    <t>DATD0811D</t>
  </si>
  <si>
    <t>Đồ án chuyên ngành KT ĐK&amp;TĐH-1-17 (ĐH9.01)-7.8.06</t>
  </si>
  <si>
    <t>DKLT0832L</t>
  </si>
  <si>
    <t>Điều khiển lập trình-1-17 (ĐH9.01)-5.6.06</t>
  </si>
  <si>
    <t>Điều khiển lập trình-1-17 (ĐH9.02)-7.8.06</t>
  </si>
  <si>
    <t>Điều khiển lập trình-1-17 (ĐH9.03)-5.7.07</t>
  </si>
  <si>
    <t>HTSC0832L</t>
  </si>
  <si>
    <t>Hệ thống SCADA-1-17 (ĐH9.01)-5.6.06</t>
  </si>
  <si>
    <t>Hệ thống SCADA-1-17 (ĐH9.02)-7.8.06</t>
  </si>
  <si>
    <t>Hệ thống SCADA-1-17 (ĐH9.03)-5.7.07</t>
  </si>
  <si>
    <t>KTAV0812L</t>
  </si>
  <si>
    <t>Kỹ thuật audio và video-1-17 (ĐH9.01)-5.7.07</t>
  </si>
  <si>
    <t>KTCS0832L</t>
  </si>
  <si>
    <t>Kỹ thuật chiếu sáng-1-17 (ĐH9.01)-5.6.06</t>
  </si>
  <si>
    <t>KTPA0812L</t>
  </si>
  <si>
    <t>Kỹ thuật PLD và ASIC-1-17 (ĐH9.02)-5.7.07</t>
  </si>
  <si>
    <t>MYDT0832T</t>
  </si>
  <si>
    <t>TH máy điện, truyền động điện-1-17 (ĐH9.01)-5.5.06</t>
  </si>
  <si>
    <t>TH máy điện, truyền động điện-1-17 (ĐH9.02)-6.6.06</t>
  </si>
  <si>
    <t>TH máy điện, truyền động điện-1-17 (ĐH9.03)-7.7.06</t>
  </si>
  <si>
    <t>TH máy điện, truyền động điện-1-17 (ĐH9.04)-8.8.06</t>
  </si>
  <si>
    <t>TH máy điện, truyền động điện-1-17 (ĐH9.05)-5.5.07</t>
  </si>
  <si>
    <t>5-6</t>
  </si>
  <si>
    <t>TH máy điện, truyền động điện-1-17 (ĐH9.06)-6.6.07</t>
  </si>
  <si>
    <t>TH máy điện, truyền động điện-1-17 (ĐH9.07)-7.7.07</t>
  </si>
  <si>
    <t>TBDK0812L</t>
  </si>
  <si>
    <t>Thiết bị điều khiển điện-1-17 (ĐH9.01)-5.6.06</t>
  </si>
  <si>
    <t>Thiết bị điều khiển điện-1-17 (ĐH9.02)-7.8.06</t>
  </si>
  <si>
    <t>TBTM0832L</t>
  </si>
  <si>
    <t>Trang bị điện và điện tử trên máy-1-17 (ĐH9.01)-5.6.06</t>
  </si>
  <si>
    <t>Trang bị điện và điện tử trên máy-1-17 (ĐH9.02)-7.8.06</t>
  </si>
  <si>
    <t>Trang bị điện và điện tử trên máy-1-17 (ĐH9.03)-5.7.07</t>
  </si>
  <si>
    <t>TDDK0831T</t>
  </si>
  <si>
    <t>Thực hành khí nén, thủy lực-1-17 (ĐH9.01)-7.7.06</t>
  </si>
  <si>
    <t>Thực hành khí nén, thủy lực-1-17 (ĐH9.02)-8.8.06</t>
  </si>
  <si>
    <t>TDDK0832L</t>
  </si>
  <si>
    <t>Truyền động dầu ép và khí nén-1-17 (ĐH9.01)-7.8.06</t>
  </si>
  <si>
    <t>TKMD0831T</t>
  </si>
  <si>
    <t>Thực hành thiết kế mạch điện tử-1-17 (ĐH9.01)-5.5.07</t>
  </si>
  <si>
    <t>7-7</t>
  </si>
  <si>
    <t>Thực hành thiết kế mạch điện tử-1-17 (ĐH9.02)-6.6.07</t>
  </si>
  <si>
    <t>Thực hành thiết kế mạch điện tử-1-17 (ĐH9.03)-7.7.07</t>
  </si>
  <si>
    <t>TNDD0812T</t>
  </si>
  <si>
    <t>Thực tập tốt nghiệp-1-17 (ĐH9.02)-5.7.07</t>
  </si>
  <si>
    <t>TNDI0812T</t>
  </si>
  <si>
    <t>Thực tập tốt nghiệp-1-17 (ĐH9.03)-5.6.06</t>
  </si>
  <si>
    <t>TNDK0812T</t>
  </si>
  <si>
    <t>Thực tập tốt nghiệp-1-17 (ĐH9.01)-7.8.06</t>
  </si>
  <si>
    <t>DAK0911DC</t>
  </si>
  <si>
    <t>Đồ án Tổ chức hạch toán kế toán-1-17 (ĐH9.01)-1.1.08</t>
  </si>
  <si>
    <t>DAQ0911DC</t>
  </si>
  <si>
    <t>Đồ án quản trị doanh nghiệp-1-17 (ĐH9.01)-2.2.05</t>
  </si>
  <si>
    <t>KTC0913LC</t>
  </si>
  <si>
    <t>Kiểm toán tài chính-1-17 (ĐH9.01)-1.1.08</t>
  </si>
  <si>
    <t>KTM0913LC</t>
  </si>
  <si>
    <t>Kế toán máy-1-17 (ĐH9.01)-1.1.08</t>
  </si>
  <si>
    <t>KTQ0913LC</t>
  </si>
  <si>
    <t>Kế toán quản trị-1-17 (ĐH9.01)-1.1.08</t>
  </si>
  <si>
    <t>KTT0912LC</t>
  </si>
  <si>
    <t>Kế toán thuế-1-17 (ĐH9.01)-1.1.08</t>
  </si>
  <si>
    <t>PHK0913LC</t>
  </si>
  <si>
    <t>Phân tích hoạt động kinh doanh-1-17 (ĐH9.01)-1.1.08</t>
  </si>
  <si>
    <t>Phân tích hoạt động kinh doanh-1-17 (ĐH9.02)-1.2.05</t>
  </si>
  <si>
    <t>QDT0913LC</t>
  </si>
  <si>
    <t>Quản trị doanh nghiệp thương mại-1-17 (ĐH9.01)-2.2.05</t>
  </si>
  <si>
    <t>QST0913LC</t>
  </si>
  <si>
    <t>Quản trị sản xuất và tác nghiệp-1-17 (ĐH9.01)-2.2.05</t>
  </si>
  <si>
    <t>QTC0913LC</t>
  </si>
  <si>
    <t>Quản trị chất lượng-1-17 (ĐH9.01)-2.2.05</t>
  </si>
  <si>
    <t>QTT0913LC</t>
  </si>
  <si>
    <t>Quản trị tài chính-1-17 (ĐH9.01)-2.2.05</t>
  </si>
  <si>
    <t>THK0913LC</t>
  </si>
  <si>
    <t>Tổ chức hạch toán kế toán-1-17 (ĐH9.01)-1.1.08</t>
  </si>
  <si>
    <r>
      <t xml:space="preserve">III. CÁC LỚP ĐẠI HỌC </t>
    </r>
    <r>
      <rPr>
        <sz val="14"/>
        <color indexed="8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 KHÓA 10</t>
    </r>
  </si>
  <si>
    <t>LKT0313LC</t>
  </si>
  <si>
    <t>Luật kinh tế-1-17 (ĐH10.01)-1.2.09</t>
  </si>
  <si>
    <t>CCTM0633L</t>
  </si>
  <si>
    <t>Công nghệ chế tạo máy-1-17 (ĐH10.01)-1.1.11</t>
  </si>
  <si>
    <t>CNH10632L</t>
  </si>
  <si>
    <t>Công nghệ hàn nóng chảy 1-1-17 (ĐH10.01)-2.2.11</t>
  </si>
  <si>
    <t>CNKL0632L</t>
  </si>
  <si>
    <t>Công nghệ kim loại-1-17 (ĐH10.01)-1.4.11</t>
  </si>
  <si>
    <t>COH20612L</t>
  </si>
  <si>
    <t>Cơ học 2-1-17 (ĐH10.01)-1.4.11</t>
  </si>
  <si>
    <t>HHV20611L</t>
  </si>
  <si>
    <t>Hình họa - Vẽ kỹ thuật 2-1-17 (ĐH10.01)-1.4.11</t>
  </si>
  <si>
    <t>KCDC0634L</t>
  </si>
  <si>
    <t>Kết cấu động cơ đốt trong-1-17 (ĐH10.01)-3.4.11</t>
  </si>
  <si>
    <t>KCHA0613L</t>
  </si>
  <si>
    <t>Kết cấu hàn-1-17 (ĐH10.01)-2.2.11</t>
  </si>
  <si>
    <t>LTHA0613L</t>
  </si>
  <si>
    <t>Lý thuyết hàn-1-17 (ĐH10.01)-2.2.11</t>
  </si>
  <si>
    <t>LTOT0632L</t>
  </si>
  <si>
    <t>Lý thuyết ô tô-1-17 (ĐH10.01)-3.4.11</t>
  </si>
  <si>
    <t>MCKL0632L</t>
  </si>
  <si>
    <t>Máy‎ cắt kim loại đại cương-1-17 (ĐH10.01)-1.1.11</t>
  </si>
  <si>
    <t>NCT20612L</t>
  </si>
  <si>
    <t>Nguyên lý - chi tiết máy 2-1-17 (ĐH10.01)-1.4.11</t>
  </si>
  <si>
    <t>NLCG0633L</t>
  </si>
  <si>
    <t>Nguyên lý cắt gọt kim loại-1-17 (ĐH10.01)-1.1.11</t>
  </si>
  <si>
    <t>NLDC0632L</t>
  </si>
  <si>
    <t>Nguyên lý động cơ đốt trong-1-17 (ĐH10.01)-3.4.11</t>
  </si>
  <si>
    <t>THNG0631T</t>
  </si>
  <si>
    <t>Thực hành nguội-1-17 (ĐH10.01)-1.1.11</t>
  </si>
  <si>
    <t>17-17</t>
  </si>
  <si>
    <t>Thực hành nguội-1-17 (ĐH10.02)-3.3.11</t>
  </si>
  <si>
    <t>Thực hành nguội-1-17 (ĐH10.03)-4.4.11</t>
  </si>
  <si>
    <t>VEKT0632L</t>
  </si>
  <si>
    <t>Vẽ kỹ thuật-1-17 (ĐH10.01)-1.2.12</t>
  </si>
  <si>
    <t>Vẽ kỹ thuật-1-17 (ĐH10.02)-1.2.13</t>
  </si>
  <si>
    <t>VLK20612L</t>
  </si>
  <si>
    <t>Vật liệu kỹ thuật 2-1-17 (ĐH10.01)-1.4.11</t>
  </si>
  <si>
    <t>HDHM0732L</t>
  </si>
  <si>
    <t>Hệ điều hành mạng-1-17 (ĐH10.01)-1.2.10</t>
  </si>
  <si>
    <t>KTMT0733L</t>
  </si>
  <si>
    <t>Kiến trúc máy tính-1-17 (ĐH10.01)-1.2.10</t>
  </si>
  <si>
    <t>LTNC0733L</t>
  </si>
  <si>
    <t>Lập trình nâng cao-1-17 (ĐH10.01)-1.2.10</t>
  </si>
  <si>
    <t>PMDH0732T</t>
  </si>
  <si>
    <t>TH khai thác phần mềm đồ họa-1-17 (ĐH10.01)-1.1.10</t>
  </si>
  <si>
    <t>16-17</t>
  </si>
  <si>
    <t>TH khai thác phần mềm đồ họa-1-17 (ĐH10.02)-2.2.10</t>
  </si>
  <si>
    <t>PTTK0733L</t>
  </si>
  <si>
    <t>Phân tích và thiết kế HTTT-1-17 (ĐH10.01)-1.2.10</t>
  </si>
  <si>
    <t>SQLS0733L</t>
  </si>
  <si>
    <t>SQL Server-1-17 (ĐH10.01)-1.2.10</t>
  </si>
  <si>
    <t>TSLI0712L</t>
  </si>
  <si>
    <t>Truyền số liệu-1-17 (ĐH10.01)-1.2.10</t>
  </si>
  <si>
    <t>TUD0713LC</t>
  </si>
  <si>
    <t>Tin học ứng dụng trong kinh doanh-1-17 (ĐH10.01)-2.2.09</t>
  </si>
  <si>
    <t>CCDN0832L</t>
  </si>
  <si>
    <t>Cung cấp điện-1-17 (ĐH10.01)-1.2.12</t>
  </si>
  <si>
    <t>DLTB0831T</t>
  </si>
  <si>
    <t>Thực hành đo lường điện-1-17 (ĐH10.01)-1.1.12</t>
  </si>
  <si>
    <t>14-14</t>
  </si>
  <si>
    <t>Thực hành đo lường điện-1-17 (ĐH10.02)-2.2.12</t>
  </si>
  <si>
    <t>Thực hành đo lường điện-1-17 (ĐH10.03)-1.1.13</t>
  </si>
  <si>
    <t>16-16</t>
  </si>
  <si>
    <t>Thực hành đo lường điện-1-17 (ĐH10.04)-2.2.13</t>
  </si>
  <si>
    <t>DTCB0832T</t>
  </si>
  <si>
    <t>Thực hành điện tử cơ bản-1-17 (ĐH10.01)-1.1.12</t>
  </si>
  <si>
    <t>Thực hành điện tử cơ bản-1-17 (ĐH10.02)-2.2.12</t>
  </si>
  <si>
    <t>Thực hành điện tử cơ bản-1-17 (ĐH10.03)-1.1.13</t>
  </si>
  <si>
    <t>14-15</t>
  </si>
  <si>
    <t>Thực hành điện tử cơ bản-1-17 (ĐH10.04)-2.2.13</t>
  </si>
  <si>
    <t>DTCS0832L</t>
  </si>
  <si>
    <t>Điện tử công suất-1-17 (ĐH10.01)-1.2.12</t>
  </si>
  <si>
    <t>Điện tử công suất-1-17 (ĐH10.02)-1.2.13</t>
  </si>
  <si>
    <t>MYD10832L</t>
  </si>
  <si>
    <t>Máy điện 1-1-17 (ĐH10.01)-1.2.12</t>
  </si>
  <si>
    <t>Máy điện 1-1-17 (ĐH10.02)-1.2.13</t>
  </si>
  <si>
    <t>NNLT0812L</t>
  </si>
  <si>
    <t>Ngôn ngữ lập trình-1-17 (ĐH10.01)-1.2.12</t>
  </si>
  <si>
    <t>Ngôn ngữ lập trình-1-17 (ĐH10.02)-1.2.13</t>
  </si>
  <si>
    <t>TDCB0831T</t>
  </si>
  <si>
    <t>Thực hành điện cơ bản-1-17 (ĐH10.01)-1.1.12</t>
  </si>
  <si>
    <t>Thực hành điện cơ bản-1-17 (ĐH10.02)-2.2.12</t>
  </si>
  <si>
    <t>Thực hành điện cơ bản-1-17 (ĐH10.03)-1.1.13</t>
  </si>
  <si>
    <t>Thực hành điện cơ bản-1-17 (ĐH10.04)-2.2.13</t>
  </si>
  <si>
    <t>TRDT0812L</t>
  </si>
  <si>
    <t>Trường điện từ-1-17 (ĐH10.01)-1.2.13</t>
  </si>
  <si>
    <t>VYXL0832L</t>
  </si>
  <si>
    <t>Vi xử lý-1-17 (ĐH10.01)-1.2.12</t>
  </si>
  <si>
    <t>Vi xử lý-1-17 (ĐH10.02)-1.2.13</t>
  </si>
  <si>
    <t>KQT0912LC</t>
  </si>
  <si>
    <t>Kinh tế quốc tế-1-17 (ĐH10.01)-1.2.09</t>
  </si>
  <si>
    <t>KT10914LC</t>
  </si>
  <si>
    <t>Kế toán tài chính 1-1-17 (ĐH10.01)-1.1.09</t>
  </si>
  <si>
    <t>KTL0913LC</t>
  </si>
  <si>
    <t>Kinh tế lượng-1-17 (ĐH10.01)-1.1.09</t>
  </si>
  <si>
    <t>MCB0913LC</t>
  </si>
  <si>
    <t>Marketing căn bản-1-17 (ĐH10.01)-2.2.09</t>
  </si>
  <si>
    <t>QTD0913LC</t>
  </si>
  <si>
    <t>Quản trị doanh nghiệp-1-17 (ĐH10.01)-2.2.09</t>
  </si>
  <si>
    <t>TCD0913LC</t>
  </si>
  <si>
    <t>Tài chính doanh nghiệp-1-17 (ĐH10.01)-1.2.09</t>
  </si>
  <si>
    <t>THU0912LC</t>
  </si>
  <si>
    <t>Thuế-1-17 (ĐH10.01)-1.1.09</t>
  </si>
  <si>
    <t>IV. CÁC LỚP ĐẠI HỌC - KHÓA 11</t>
  </si>
  <si>
    <t>LXT0213LC</t>
  </si>
  <si>
    <t>Lý thuyết xác xuất và thống kê toán-1-17 (ĐH11.01)-1.1.21</t>
  </si>
  <si>
    <t>TCC30212L</t>
  </si>
  <si>
    <t>Toán cao cấp 3-1-17 (ĐH11.01)-1.3.14</t>
  </si>
  <si>
    <t>Toán cao cấp 3-1-17 (ĐH11.02)-3.4.14</t>
  </si>
  <si>
    <t>Toán cao cấp 3-1-17 (ĐH11.03)-1.1.16</t>
  </si>
  <si>
    <t>Toán cao cấp 3-1-17 (ĐH11.04)-1.1.17</t>
  </si>
  <si>
    <t>Toán cao cấp 3-1-17 (ĐH11.05)-1.1.18</t>
  </si>
  <si>
    <t>Toán cao cấp 3-1-17 (ĐH11.06)-1.1.19</t>
  </si>
  <si>
    <t>Toán cao cấp 3-1-17 (ĐH11.07)-1.1.20</t>
  </si>
  <si>
    <t>THCM0332L</t>
  </si>
  <si>
    <t>Tư tưởng Hồ Chí Minh-1-17 (ĐH11.01)-1.3.14</t>
  </si>
  <si>
    <t>Tư tưởng Hồ Chí Minh-1-17 (ĐH11.02)-3.4.14</t>
  </si>
  <si>
    <t>Tư tưởng Hồ Chí Minh-1-17 (ĐH11.03)-1.1.16</t>
  </si>
  <si>
    <t>Tư tưởng Hồ Chí Minh-1-17 (ĐH11.04)-1.1.17</t>
  </si>
  <si>
    <t>Tư tưởng Hồ Chí Minh-1-17 (ĐH11.05)-1.1.18</t>
  </si>
  <si>
    <t>Tư tưởng Hồ Chí Minh-1-17 (ĐH11.06)-1.1.19</t>
  </si>
  <si>
    <t>Tư tưởng Hồ Chí Minh-1-17 (ĐH11.07)-1.1.20</t>
  </si>
  <si>
    <t>Tư tưởng Hồ Chí Minh-1-17 (ĐH11.08)-1.1.21</t>
  </si>
  <si>
    <t>ANHC0432L</t>
  </si>
  <si>
    <t>Tiếng Anh chuyên ngành CTM-1-17 (ĐH11.01)-1.1.14</t>
  </si>
  <si>
    <t>ANHD0432L</t>
  </si>
  <si>
    <t>Tiếng Anh chuyên ngành điện-1-17 (ĐH11.01)-1.1.16</t>
  </si>
  <si>
    <t>Tiếng Anh chuyên ngành điện-1-17 (ĐH11.02)-1.1.17</t>
  </si>
  <si>
    <t>Tiếng Anh chuyên ngành điện-1-17 (ĐH11.03)-1.1.18</t>
  </si>
  <si>
    <t>Tiếng Anh chuyên ngành điện-1-17 (ĐH11.04)-1.1.19</t>
  </si>
  <si>
    <t>ANHH0432L</t>
  </si>
  <si>
    <t>Tiếng Anh chuyên ngành hàn-1-17 (ĐH11.01)-2.2.14</t>
  </si>
  <si>
    <t>ANHO0432L</t>
  </si>
  <si>
    <t>Tiếng Anh chuyên ngành ô tô-1-17 (ĐH11.01)-3.3.14</t>
  </si>
  <si>
    <t>Tiếng Anh chuyên ngành ô tô-1-17 (ĐH11.02)-4.4.14</t>
  </si>
  <si>
    <t>ANHT0432L</t>
  </si>
  <si>
    <t>Tiếng Anh chuyên ngành CNTT-1-17 (ĐH11.01)-1.1.20</t>
  </si>
  <si>
    <t>TAK0412LC</t>
  </si>
  <si>
    <t>Tiếng Anh chuyên ngành Kinh tế-1-17 (ĐH11.01)-1.1.21</t>
  </si>
  <si>
    <t>LOGI0532L</t>
  </si>
  <si>
    <t>Logic học-1-17 (ĐH11.01)-1.3.14</t>
  </si>
  <si>
    <t>Logic học-1-17 (ĐH11.02)-3.4.14</t>
  </si>
  <si>
    <t>Logic học-1-17 (ĐH11.03)-1.1.16</t>
  </si>
  <si>
    <t>Logic học-1-17 (ĐH11.04)-1.1.17</t>
  </si>
  <si>
    <t>Logic học-1-17 (ĐH11.05)-1.1.18</t>
  </si>
  <si>
    <t>Logic học-1-17 (ĐH11.06)-1.1.19</t>
  </si>
  <si>
    <t>Logic học-1-17 (ĐH11.07)-1.1.20</t>
  </si>
  <si>
    <t>NMGT0512L</t>
  </si>
  <si>
    <t>Nhập môn khoa học giao tiếp-1-17 (ĐH11.01)-1.3.14</t>
  </si>
  <si>
    <t>Nhập môn khoa học giao tiếp-1-17 (ĐH11.02)-3.4.14</t>
  </si>
  <si>
    <t>Nhập môn khoa học giao tiếp-1-17 (ĐH11.03)-1.1.16</t>
  </si>
  <si>
    <t>Nhập môn khoa học giao tiếp-1-17 (ĐH11.04)-1.1.17</t>
  </si>
  <si>
    <t>Nhập môn khoa học giao tiếp-1-17 (ĐH11.05)-1.1.18</t>
  </si>
  <si>
    <t>Nhập môn khoa học giao tiếp-1-17 (ĐH11.06)-1.1.19</t>
  </si>
  <si>
    <t>Nhập môn khoa học giao tiếp-1-17 (ĐH11.07)-1.1.20</t>
  </si>
  <si>
    <t>Nhập môn khoa học giao tiếp-1-17 (ĐH11.08)-1.1.21</t>
  </si>
  <si>
    <t>TLNN0512L</t>
  </si>
  <si>
    <t>Tâm lý học nghê nghiệp-1-17 (ĐH11.01)-1.1.21</t>
  </si>
  <si>
    <t>COH10633L</t>
  </si>
  <si>
    <t>Cơ học 1-1-17 (ĐH11.01)-1.3.14</t>
  </si>
  <si>
    <t>Cơ học 1-1-17 (ĐH11.02)-3.4.14</t>
  </si>
  <si>
    <t>HHV10632L</t>
  </si>
  <si>
    <t>Hình họa - Vẽ kỹ thuật 1-1-17 (ĐH11.01)-1.3.14</t>
  </si>
  <si>
    <t>Hình họa - Vẽ kỹ thuật 1-1-17 (ĐH11.02)-3.4.14</t>
  </si>
  <si>
    <t>CSDL0733L</t>
  </si>
  <si>
    <t>Cơ sở dữ liệu quan hệ-1-17 (ĐH11.01)-1.1.20</t>
  </si>
  <si>
    <t>LTCB0732L</t>
  </si>
  <si>
    <t>Lập trình cơ bản-1-17 (ĐH11.01)-1.1.20</t>
  </si>
  <si>
    <t>DTB10832L</t>
  </si>
  <si>
    <t>Điện tử cơ bản 1-1-17 (ĐH11.01)-1.1.16</t>
  </si>
  <si>
    <t>Điện tử cơ bản 1-1-17 (ĐH11.02)-1.1.17</t>
  </si>
  <si>
    <t>Điện tử cơ bản 1-1-17 (ĐH11.03)-1.1.18</t>
  </si>
  <si>
    <t>Điện tử cơ bản 1-1-17 (ĐH11.04)-1.1.19</t>
  </si>
  <si>
    <t>MHD10832L</t>
  </si>
  <si>
    <t>Mạch điện 1-1-17 (ĐH11.01)-1.1.16</t>
  </si>
  <si>
    <t>Mạch điện 1-1-17 (ĐH11.02)-1.1.17</t>
  </si>
  <si>
    <t>Mạch điện 1-1-17 (ĐH11.03)-1.1.18</t>
  </si>
  <si>
    <t>Mạch điện 1-1-17 (ĐH11.04)-1.1.19</t>
  </si>
  <si>
    <t>VLKC0832L</t>
  </si>
  <si>
    <t>Vật liệu điện và khí cụ điện-1-17 (ĐH11.01)-1.1.16</t>
  </si>
  <si>
    <t>Vật liệu điện và khí cụ điện-1-17 (ĐH11.02)-1.1.17</t>
  </si>
  <si>
    <t>Vật liệu điện và khí cụ điện-1-17 (ĐH11.03)-1.1.18</t>
  </si>
  <si>
    <t>Vật liệu điện và khí cụ điện-1-17 (ĐH11.04)-1.1.19</t>
  </si>
  <si>
    <t>NTK0912LC</t>
  </si>
  <si>
    <t>Nguyên lý thống kê kinh tế-1-17 (ĐH11.01)-1.1.21</t>
  </si>
  <si>
    <t>VM10913LC</t>
  </si>
  <si>
    <t>Kinh tế học vi mô-1-17 (ĐH11.01)-1.1.21</t>
  </si>
  <si>
    <r>
      <t xml:space="preserve">V. CÁC LỚP ĐẠI HỌC LIÊN THÔNG </t>
    </r>
    <r>
      <rPr>
        <sz val="14"/>
        <color indexed="8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 KHÓA 9</t>
    </r>
    <r>
      <rPr>
        <sz val="14"/>
        <color indexed="8"/>
        <rFont val="Times New Roman"/>
        <family val="1"/>
      </rPr>
      <t/>
    </r>
  </si>
  <si>
    <t>HHDC0232L</t>
  </si>
  <si>
    <t>Hóa học đại cương-1-17 (L9.01)-1.7.22</t>
  </si>
  <si>
    <t>DLCM0332L</t>
  </si>
  <si>
    <t>Đường lối cách mạng của Đảng CSVN-1-17 (L9.01)-1.7.22</t>
  </si>
  <si>
    <t>MLN20332L</t>
  </si>
  <si>
    <t>Những NLCB của CN Mác-Lênin P2-1-17 (L9.01)-1.7.22</t>
  </si>
  <si>
    <t>Tư tưởng Hồ Chí Minh-1-17 (L9.01)-1.7.22</t>
  </si>
  <si>
    <t>Tiếng Anh chuyên ngành chế tạo máy-1-17 (L9.01)-3.3.22</t>
  </si>
  <si>
    <t>Tiếng Anh chuyên ngành điện-1-17 (L9.01)-6.7.22</t>
  </si>
  <si>
    <t>Tiếng Anh chuyên ngành hàn-1-17 (L9.01)-4.4.22</t>
  </si>
  <si>
    <t>Tiếng Anh chuyên ngành ô tô-1-17 (L9.01)-5.5.22</t>
  </si>
  <si>
    <t>Tiếng Anh chuyên ngành CNTT-1-17 (L9.01)-2.2.22</t>
  </si>
  <si>
    <t>Tiếng Anh chuyên ngành Kinh tế-1-17 (L9.01)-1.1.22</t>
  </si>
  <si>
    <t>Logic học-1-17 (L9.01)-1.7.22</t>
  </si>
  <si>
    <t>CCNC0632L</t>
  </si>
  <si>
    <t>Công nghệ CNC-1-17 (L9.01)-3.3.22</t>
  </si>
  <si>
    <t>Thực hành khai thác phần mềm đồ họa-1-17 (L9.01)-2.2.22</t>
  </si>
  <si>
    <t>6-8</t>
  </si>
  <si>
    <t>THAT0732T</t>
  </si>
  <si>
    <t>Thực hành tích hợp và an toàn hệ thống-1-17 (L9.01)-2.2.22</t>
  </si>
  <si>
    <t>9-11</t>
  </si>
  <si>
    <t>DKMT0832L</t>
  </si>
  <si>
    <t>Điều khiển bằng máy tính-1-17 (L9.01)-6.6.22</t>
  </si>
  <si>
    <t>DTB20832L</t>
  </si>
  <si>
    <t>Điện tử cơ bản 2-1-17 (L9.01)-7.7.22</t>
  </si>
  <si>
    <t>QTD0912LC</t>
  </si>
  <si>
    <t>Quản trị doanh nghiệp-1-17 (L9.01)-1.1.22</t>
  </si>
  <si>
    <t>TNK0914DC</t>
  </si>
  <si>
    <t>Thực tập cuối khóa-1-17 (L9.01)-1.1.22</t>
  </si>
  <si>
    <r>
      <t xml:space="preserve">VI. CÁC LỚP ĐẠI HỌC LIÊN THÔNG </t>
    </r>
    <r>
      <rPr>
        <sz val="14"/>
        <color indexed="8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 KHÓA 10</t>
    </r>
  </si>
  <si>
    <t>ATBD0632L</t>
  </si>
  <si>
    <t>An toàn và bảo dưỡng công nghiệp-1-17 (L10.01)-1.1.25</t>
  </si>
  <si>
    <t>Công nghệ CNC-1-17 (L10.01)-1.1.25</t>
  </si>
  <si>
    <t>Công nghệ chế tạo máy-1-17 (L10.01)-1.1.25</t>
  </si>
  <si>
    <t>Công nghệ hàn nóng chảy 1-1-17 (L10.01)-2.2.25</t>
  </si>
  <si>
    <t>CNH20612L</t>
  </si>
  <si>
    <t>Công nghệ hàn nóng chảy 2-1-17 (L10.01)-2.2.25</t>
  </si>
  <si>
    <t>Công nghệ kim loại-1-17 (L10.01)-1.3.25</t>
  </si>
  <si>
    <t>DACT0611D</t>
  </si>
  <si>
    <t>Đồ án chi tiết máy-1-17 (L10.01)-1.3.25</t>
  </si>
  <si>
    <t>DOGA0632L</t>
  </si>
  <si>
    <t>Đồ gá-1-17 (L10.01)-1.1.25</t>
  </si>
  <si>
    <t>Hệ thống điện thân xe-1-17 (L10.01)-3.3.25</t>
  </si>
  <si>
    <t>Kết cấu động cơ đốt trong-1-17 (L10.01)-3.3.25</t>
  </si>
  <si>
    <t>KCOT0634L</t>
  </si>
  <si>
    <t>Kết cấu ô tô-1-17 (L10.01)-3.3.25</t>
  </si>
  <si>
    <t>KTCL0632L</t>
  </si>
  <si>
    <t>Kiểm tra chất lượng mối hàn-1-17 (L10.01)-2.2.25</t>
  </si>
  <si>
    <t>Lý thuyết hàn-1-17 (L10.01)-2.2.25</t>
  </si>
  <si>
    <t>Lý thuyết ô tô-1-17 (L10.01)-3.3.25</t>
  </si>
  <si>
    <t>Máy‎ cắt kim loại đại cương-1-17 (L10.01)-1.1.25</t>
  </si>
  <si>
    <t>Nguyên lý cắt gọt kim loại-1-17 (L10.01)-1.1.25</t>
  </si>
  <si>
    <t>Nguyên lý động cơ đốt trong-1-17 (L10.01)-3.3.25</t>
  </si>
  <si>
    <t>PGKT0632L</t>
  </si>
  <si>
    <t>Các PP gia công không truyền thống-1-17 (L10.01)-1.1.25</t>
  </si>
  <si>
    <t>Các phương pháp hàn đặc biệt-1-17 (L10.01)-2.2.25</t>
  </si>
  <si>
    <t>Thiết bị hàn-1-17 (L10.01)-2.2.25</t>
  </si>
  <si>
    <t>TTDC0612L</t>
  </si>
  <si>
    <t>Tính toán động cơ đốt trong-1-17 (L10.01)-3.3.25</t>
  </si>
  <si>
    <t>VLHA0632L</t>
  </si>
  <si>
    <t>Vật liệu hàn-1-17 (L10.01)-2.2.25</t>
  </si>
  <si>
    <t>LTDL0733L</t>
  </si>
  <si>
    <t>Lập trình cơ sở dữ liệu-1-17 (L10.01)-1.2.24</t>
  </si>
  <si>
    <t>Lập trình nâng cao-1-17 (L10.01)-1.2.24</t>
  </si>
  <si>
    <t>Mạng máy tính-1-17 (L10.01)-1.2.24</t>
  </si>
  <si>
    <t>Thực hành khai thác phần mềm đồ họa-1-17 (L10.01)-1.1.24</t>
  </si>
  <si>
    <t>SQL Server-1-17 (L10.01)-1.2.24</t>
  </si>
  <si>
    <t>THCB0733T</t>
  </si>
  <si>
    <t>Thực hành lập trình cơ bản-1-17 (L10.01)-1.1.24</t>
  </si>
  <si>
    <t>12-16</t>
  </si>
  <si>
    <t>Thực hành lập trình cơ bản-1-17 (L10.02)-2.2.24</t>
  </si>
  <si>
    <t>BHTD0832L</t>
  </si>
  <si>
    <t>Bảo vệ hệ thống điện-1-17 (L10.01)-1.1.26</t>
  </si>
  <si>
    <t>Bảo vệ rơle và tự động hóa-1-17 (L10.01)-3.3.26</t>
  </si>
  <si>
    <t>Cung cấp điện-1-17 (L10.01)-1.3.26</t>
  </si>
  <si>
    <t>Điều khiển lập trình-1-17 (L10.01)-1.4.26</t>
  </si>
  <si>
    <t>DKMS0812L</t>
  </si>
  <si>
    <t>Điều khiển máy chương trình số-1-17 (L10.01)-2.2.26</t>
  </si>
  <si>
    <t>HTDI0812L</t>
  </si>
  <si>
    <t>Hệ thống điện-1-17 (L10.01)-3.3.26</t>
  </si>
  <si>
    <t>Hệ thống SCADA-1-17 (L10.01)-2.4.26</t>
  </si>
  <si>
    <t>KTSL0832L</t>
  </si>
  <si>
    <t>Kỹ thuật truyền số liệu-1-17 (L10.01)-4.4.26</t>
  </si>
  <si>
    <t>LTTH0812L</t>
  </si>
  <si>
    <t>Lý thuyết tín hiệu-1-17 (L10.01)-4.4.26</t>
  </si>
  <si>
    <t>LUD10832L</t>
  </si>
  <si>
    <t>Lưới điện 1-1-17 (L10.01)-1.1.26</t>
  </si>
  <si>
    <t>NMDT0832L</t>
  </si>
  <si>
    <t>Nhà máy điện và trạm biến áp-1-17 (L10.01)-1.3.26</t>
  </si>
  <si>
    <t>Ngôn ngữ lập trình-1-17 (L10.01)-1.4.26</t>
  </si>
  <si>
    <t>TBHT0832L</t>
  </si>
  <si>
    <t>Trang bị điện trong hệ thống điện-1-17 (L10.01)-1.1.26</t>
  </si>
  <si>
    <t>Trang bị điện và điện tử trên máy-1-17 (L10.01)-2.4.26</t>
  </si>
  <si>
    <t>Truyền động dầu ép và khí nén-1-17 (L10.01)-2.2.26</t>
  </si>
  <si>
    <t>TDHH0812L</t>
  </si>
  <si>
    <t>Tự động hóa trong hệ thống điện-1-17 (L10.01)-1.1.26</t>
  </si>
  <si>
    <t>VXLN0812L</t>
  </si>
  <si>
    <t>Vi xử lý nâng cao-1-17 (L10.01)-4.4.26</t>
  </si>
  <si>
    <t>VYXL0832T</t>
  </si>
  <si>
    <t>Thực hành vi xử lý-1-17 (L10.01)-1.3.26</t>
  </si>
  <si>
    <t>Thực hành vi xử lý-1-17 (L10.02)-2.4.26</t>
  </si>
  <si>
    <t>XLTH0812L</t>
  </si>
  <si>
    <t>Xử lý tín hiệu số-1-17 (L10.01)-2.3.26</t>
  </si>
  <si>
    <t>KCB0913LC</t>
  </si>
  <si>
    <t>Kiểm toán căn bản-1-17 (L10.01)-1.1.23</t>
  </si>
  <si>
    <t>KT20914LC</t>
  </si>
  <si>
    <t>Kế toán tài chính 2-1-17 (L10.01)-1.1.23</t>
  </si>
  <si>
    <t>Kiểm toán tài chính-1-17 (L10.01)-1.1.23</t>
  </si>
  <si>
    <t>Kế toán quản trị-1-17 (L10.01)-1.1.23</t>
  </si>
  <si>
    <t>Tài chính doanh nghiệp-1-17 (L10.01)-1.1.23</t>
  </si>
  <si>
    <r>
      <t xml:space="preserve">VII. CÁC LỚP CAO ĐẲNG </t>
    </r>
    <r>
      <rPr>
        <sz val="14"/>
        <color indexed="8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 KHÓA 18</t>
    </r>
  </si>
  <si>
    <t>TOK0243LC</t>
  </si>
  <si>
    <t>Toán kinh tế-1-17 (C18.01)-2.2.31</t>
  </si>
  <si>
    <t>LKT0342LC</t>
  </si>
  <si>
    <t>Luật kinh tế-1-17 (C18.01)-1.2.31</t>
  </si>
  <si>
    <t>Tiếng Anh chuyên ngành CNTT-1-17 (C18.01)-1.1.28</t>
  </si>
  <si>
    <t>DIV20423L</t>
  </si>
  <si>
    <t>Dịch viết 2-1-17 (C18.01)-1.1.32</t>
  </si>
  <si>
    <t>DNO20423L</t>
  </si>
  <si>
    <t>Dịch nói 2-1-17 (C18.01)-1.1.32</t>
  </si>
  <si>
    <t>TTC10423L</t>
  </si>
  <si>
    <t>Tiếng Anh tăng cường 1-1-17 (C18.01)-1.1.32</t>
  </si>
  <si>
    <t>VAHM0423L</t>
  </si>
  <si>
    <t>Văn hóa Anh - Mỹ-1-17 (C18.01)-1.1.32</t>
  </si>
  <si>
    <t>VHAM0423L</t>
  </si>
  <si>
    <t>Văn học Anh - Mỹ-1-17 (C18.01)-1.1.32</t>
  </si>
  <si>
    <t>An toàn và bảo dưỡng công nghiệp-1-17 (C18.01)-1.1.29</t>
  </si>
  <si>
    <t>Công nghệ CNC-1-17 (C18.01)-1.1.29</t>
  </si>
  <si>
    <t>Đồ gá-1-17 (C18.01)-1.1.29</t>
  </si>
  <si>
    <t>Hệ thống điện thân xe-1-17 (C18.01)-1.1.30</t>
  </si>
  <si>
    <t>DTXE0632T</t>
  </si>
  <si>
    <t>Thực hành điện thân xe-1-17 (C18.01)-1.1.30</t>
  </si>
  <si>
    <t>17-18</t>
  </si>
  <si>
    <t>HDDC0633L</t>
  </si>
  <si>
    <t>Hệ thống điện động cơ-1-17 (C18.01)-1.1.30</t>
  </si>
  <si>
    <t>Kết cấu ô tô-1-17 (C18.01)-1.1.30</t>
  </si>
  <si>
    <t>Các PP gia công không truyền thống-1-17 (C18.01)-1.1.29</t>
  </si>
  <si>
    <t>TDC10633T</t>
  </si>
  <si>
    <t>Thực hành động cơ 1-1-17 (C18.01)-1.1.30</t>
  </si>
  <si>
    <t>11-13</t>
  </si>
  <si>
    <t>Thực hành điện động cơ-1-17 (C18.01)-1.1.30</t>
  </si>
  <si>
    <t>14-16</t>
  </si>
  <si>
    <t>Thực hành phay – bào cơ bản-1-17 (C18.01)-1.1.29</t>
  </si>
  <si>
    <t>16-18</t>
  </si>
  <si>
    <t>Thực hành tiện nâng cao-1-17 (C18.01)-1.1.29</t>
  </si>
  <si>
    <t>13-15</t>
  </si>
  <si>
    <t>TTCB0634T</t>
  </si>
  <si>
    <t>Thực hành tiện cơ bản-1-17 (C18.01)-1.1.29</t>
  </si>
  <si>
    <t>9-12</t>
  </si>
  <si>
    <t>LTDD0732T</t>
  </si>
  <si>
    <t>Thực hành lập trình thiết bị di động-1-17 (C18.01)-1.1.28</t>
  </si>
  <si>
    <t>Lập trình cơ sở dữ liệu-1-17 (C18.01)-1.1.28</t>
  </si>
  <si>
    <t>Lập trình trên nền Web-1-17 (C18.01)-1.1.28</t>
  </si>
  <si>
    <t>PMVP0732T</t>
  </si>
  <si>
    <t>TH khai thác phần mềm văn phòng-1-17 (C18.01)-1.1.28</t>
  </si>
  <si>
    <t>10-11</t>
  </si>
  <si>
    <t>TH tích hợp và an toàn hệ thống-1-17 (C18.01)-1.1.28</t>
  </si>
  <si>
    <t>15-16</t>
  </si>
  <si>
    <t>Thực hành lập trình cơ bản-1-17 (C18.01)-1.1.28</t>
  </si>
  <si>
    <t>12-14</t>
  </si>
  <si>
    <t>BVRD0831T</t>
  </si>
  <si>
    <t>Thực hành Bảo vệ Rơle-1-17 (C18.01)-1.1.27</t>
  </si>
  <si>
    <t>12-12</t>
  </si>
  <si>
    <t>Điều khiển lập trình-1-17 (C18.01)-1.3.27</t>
  </si>
  <si>
    <t>Thực hành điện tử cơ bản-1-17 (C18.01)-1.3.27</t>
  </si>
  <si>
    <t>DTCS0831T</t>
  </si>
  <si>
    <t>Thực hành điện tử công suất-1-17 (C18.01)-1.3.27</t>
  </si>
  <si>
    <t>Hệ thống SCADA-1-17 (C18.01)-2.3.27</t>
  </si>
  <si>
    <t>Kỹ thuật chiếu sáng-1-17 (C18.01)-1.1.27</t>
  </si>
  <si>
    <t>Kỹ thuật truyền số liệu-1-17 (C18.01)-2.2.27</t>
  </si>
  <si>
    <t>Thực hành máy điện, truyền động điện-1-17 (C18.01)-1.3.27</t>
  </si>
  <si>
    <t>Nhà máy điện và trạm biến áp-1-17 (C18.01)-1.1.27</t>
  </si>
  <si>
    <t>Trang bị điện và điện tử trên máy-1-17 (C18.01)-1.3.27</t>
  </si>
  <si>
    <t>Thực hành điện cơ bản-1-17 (C18.01)-1.3.27</t>
  </si>
  <si>
    <t>13-13</t>
  </si>
  <si>
    <t>Truyền động dầu ép và khí nén-1-17 (C18.01)-3.3.27</t>
  </si>
  <si>
    <t>DAC0941DC</t>
  </si>
  <si>
    <t>Đồ án chuyên môn-1-17 (C18.01)-2.2.31</t>
  </si>
  <si>
    <t>DAK0941DC</t>
  </si>
  <si>
    <t>Đồ án Tổ chức hạch toán kế toán-1-17 (C18.01)-1.1.31</t>
  </si>
  <si>
    <t>KTC0942LC</t>
  </si>
  <si>
    <t>Kiểm toán tài chính-1-17 (C18.01)-1.1.31</t>
  </si>
  <si>
    <t>KTQ0942LC</t>
  </si>
  <si>
    <t>Kế toán quản trị chi phí-1-17 (C18.01)-1.1.31</t>
  </si>
  <si>
    <t>PHK0942LC</t>
  </si>
  <si>
    <t>Phân tích hoạt động kinh doanh-1-17 (C18.01)-1.2.31</t>
  </si>
  <si>
    <t>QCL0943LC</t>
  </si>
  <si>
    <t>Quản trị chất lượng-1-17 (C18.01)-2.2.31</t>
  </si>
  <si>
    <t>QST0943LC</t>
  </si>
  <si>
    <t>Quản trị sản xuất và tác nghiệp-1-17 (C18.01)-2.2.31</t>
  </si>
  <si>
    <t>TCD0942LC</t>
  </si>
  <si>
    <t>Tài chính doanh nghiệp-1-17 (C18.01)-1.2.31</t>
  </si>
  <si>
    <t>THK0942LC</t>
  </si>
  <si>
    <t>Tổ chức hạch toán kế toán-1-17 (C18.01)-1.1.31</t>
  </si>
  <si>
    <t>THU0942LC</t>
  </si>
  <si>
    <t>Thuế-1-17 (C18.01)-1.1.31</t>
  </si>
  <si>
    <t>TKD0942LC</t>
  </si>
  <si>
    <t>Thống kê doanh nghiệp-1-17 (C18.01)-1.2.31</t>
  </si>
  <si>
    <r>
      <t xml:space="preserve">VIII. CÁC LỚP CAO ĐẲNG </t>
    </r>
    <r>
      <rPr>
        <sz val="14"/>
        <color indexed="8"/>
        <rFont val="Times New Roman"/>
        <family val="1"/>
      </rPr>
      <t>-</t>
    </r>
    <r>
      <rPr>
        <b/>
        <sz val="14"/>
        <color indexed="8"/>
        <rFont val="Times New Roman"/>
        <family val="1"/>
      </rPr>
      <t xml:space="preserve"> KHÓA 19</t>
    </r>
  </si>
  <si>
    <t>Tư tưởng Hồ Chí Minh-1-17 (C19.01)-1.4.33</t>
  </si>
  <si>
    <t>ANH20433L</t>
  </si>
  <si>
    <t>Tiếng Anh 2-1-17 (C19.01)-1.4.33</t>
  </si>
  <si>
    <t>Công nghệ hàn nóng chảy 1-1-17 (C19.01)-2.2.33</t>
  </si>
  <si>
    <t>Công nghệ kim loại-1-17 (C19.01)-1.3.33</t>
  </si>
  <si>
    <t>Hình họa - Vẽ kỹ thuật 1-1-17 (C19.01)-1.3.33</t>
  </si>
  <si>
    <t>KYTN0632L</t>
  </si>
  <si>
    <t>Kỹ thuật nhiệt-1-17 (C19.01)-1.3.33</t>
  </si>
  <si>
    <t>Máy‎ cắt kim loại đại cương-1-17 (C19.01)-3.3.33</t>
  </si>
  <si>
    <t>NCT10632L</t>
  </si>
  <si>
    <t>Nguyên lý - chi tiết máy 1-1-17 (C19.01)-1.3.33</t>
  </si>
  <si>
    <t>Nguyên lý động cơ đốt trong-1-17 (C19.01)-1.1.33</t>
  </si>
  <si>
    <t>VLK10632L</t>
  </si>
  <si>
    <t>Vật liệu kỹ thuật 1-1-17 (C19.01)-1.3.33</t>
  </si>
  <si>
    <t>ANTD0832L</t>
  </si>
  <si>
    <t>An toàn điện-1-17 (C19.01)-4.4.33</t>
  </si>
  <si>
    <t>DLTB0832L</t>
  </si>
  <si>
    <t>Đo lường điện và thiết bị đo-1-17 (C19.01)-4.4.33</t>
  </si>
  <si>
    <t>Điện tử cơ bản 2-1-17 (C19.01)-4.4.33</t>
  </si>
  <si>
    <t>KYTS0832L</t>
  </si>
  <si>
    <t>Kỹ thuật số-1-17 (C19.01)-4.4.33</t>
  </si>
  <si>
    <t>Máy điện 1-1-17 (C19.01)-4.4.33</t>
  </si>
  <si>
    <t>Vật liệu điện và khí cụ điện-1-17 (C19.01)-4.4.33</t>
  </si>
  <si>
    <t>IX. CÁC LỚP CAO ĐẲNG NGHỀ - KHÓA 9</t>
  </si>
  <si>
    <t>Mã môn học</t>
  </si>
  <si>
    <t>Tên lớp môn học</t>
  </si>
  <si>
    <t>01LGTC2</t>
  </si>
  <si>
    <t>Giáo dục thể chất 2-1-17 (N9.01)</t>
  </si>
  <si>
    <t>Giáo dục thể chất 2-1-17 (N9.02)</t>
  </si>
  <si>
    <t>Giáo dục thể chất 2-1-17 (N9.03)</t>
  </si>
  <si>
    <t>02LTCC3</t>
  </si>
  <si>
    <t>Toán cao cấp-1-17 (N9.01)/CĐN - CGKL 9</t>
  </si>
  <si>
    <t>02LTCC2</t>
  </si>
  <si>
    <t>Toán cao cấp-1-17 (N9.01)/CĐN - KTL 9</t>
  </si>
  <si>
    <t>Toán cao cấp-1-17 (N9.02)/CĐN - ĐCN 9</t>
  </si>
  <si>
    <t>Toán cao cấp-1-17 (N9.02)/CĐN - Ôtô 9</t>
  </si>
  <si>
    <t>Toán cao cấp-1-17 (N9.03)/CĐN - ĐTCN 9</t>
  </si>
  <si>
    <t>02LVLD1</t>
  </si>
  <si>
    <t>Vật lý đại cương-1-17 (N9.01)/CĐN - CGKL 9</t>
  </si>
  <si>
    <t>Vật lý đại cương-1-17 (N9.02)/CĐN - Ôtô 9</t>
  </si>
  <si>
    <t>Vật lý đại cương-1-17 (N9.03)/CĐN - KTL 9</t>
  </si>
  <si>
    <t>Vật lý đại cương-1-17 (N9.04)/CĐN - ĐCN 9</t>
  </si>
  <si>
    <t>Vật lý đại cương-1-17 (N9.05)/CĐN - ĐTCN 9</t>
  </si>
  <si>
    <t>03LCTR2</t>
  </si>
  <si>
    <t>Chính trị 2-1-17 (N9.01)</t>
  </si>
  <si>
    <t>Chính trị 2-1-17 (N9.02)</t>
  </si>
  <si>
    <t>Chính trị 2-1-17 (N9.03)</t>
  </si>
  <si>
    <t>03LPHL2</t>
  </si>
  <si>
    <t>Pháp luật 2-1-17 (N9.01)</t>
  </si>
  <si>
    <t>Pháp luật 2-1-17 (N9.02)</t>
  </si>
  <si>
    <t>Pháp luật 2-1-17 (N9.03)</t>
  </si>
  <si>
    <t>04LANH2</t>
  </si>
  <si>
    <t>Tiếng Anh 2-1-17 (N9.01)/CĐN - CGKL 9</t>
  </si>
  <si>
    <t>Tiếng Anh 2-1-17 (N9.02)/CĐN - Ôtô 9</t>
  </si>
  <si>
    <t>Tiếng Anh 2-1-17 (N9.03)/CĐN - KTL 9</t>
  </si>
  <si>
    <t>Tiếng Anh 2-1-17 (N9.04)/CĐN - ĐCN 9</t>
  </si>
  <si>
    <t>Tiếng Anh 2-1-17 (N9.05)/CĐN - ĐTCN 9</t>
  </si>
  <si>
    <t>Tiếng Anh 2-1-17 (N9.06)/CĐN - KTDN 9</t>
  </si>
  <si>
    <t>06LACAD</t>
  </si>
  <si>
    <t>Auto CAD-1-17 (N9.01)/CĐN - CGKL 9</t>
  </si>
  <si>
    <t>Auto CAD-1-17 (N9.02)/CĐN - Ôtô 9</t>
  </si>
  <si>
    <t>06MPCNC</t>
  </si>
  <si>
    <t>Gia công trên máy phay CNC-1-17 (N9.01)/CĐN - CGKL 9</t>
  </si>
  <si>
    <t>14-17</t>
  </si>
  <si>
    <t>06LKTNH</t>
  </si>
  <si>
    <t>Kỹ thuật nhiệt-1-17 (N9.01)/CĐN - Ôtô 9</t>
  </si>
  <si>
    <t>06LCGKL</t>
  </si>
  <si>
    <t>Nguyên lý cắt gọt kim loại-1-17 (N9.01)/CĐN - CGKL 9</t>
  </si>
  <si>
    <t>06MSCPA</t>
  </si>
  <si>
    <t>Sửa chữa pan động cơ và ô tô-1-17 (N9.01)/CĐN - Ôtô 9</t>
  </si>
  <si>
    <t>Sửa chữa pan động cơ và ô tô-1-17 (N9.02)/CĐN - Ôtô 9</t>
  </si>
  <si>
    <t>06LQLSX</t>
  </si>
  <si>
    <t>Tổ chức quản lý sản xuất-1-17 (N9.01)/CĐN - CGKL 9</t>
  </si>
  <si>
    <t>06LUDLN</t>
  </si>
  <si>
    <t>Ứng dụng ĐK thuỷ lực và khí nén trên ô tô-1-17 (N9.01)/CĐN - Ôtô 9</t>
  </si>
  <si>
    <t>07LTIN2</t>
  </si>
  <si>
    <t>Tin học 2-1-17 (N9.01)/CĐN - CGKL 9</t>
  </si>
  <si>
    <t>Tin học 2-1-17 (N9.02)/CĐN - Ôtô 9</t>
  </si>
  <si>
    <t>Tin học 2-1-17 (N9.03)/CĐN - KTL 9</t>
  </si>
  <si>
    <t>Tin học 2-1-17 (N9.04)/CĐN - ĐCN 9</t>
  </si>
  <si>
    <t>Tin học 2-1-17 (N9.05)/CĐN - ĐTCN 9</t>
  </si>
  <si>
    <t>Tin học 2-1-17 (N9.06)/CĐN - KTDN 9</t>
  </si>
  <si>
    <t>08LDKTD</t>
  </si>
  <si>
    <t>Điều khiển tự động-1-17 (N9.01)/CĐN - KTL 9</t>
  </si>
  <si>
    <t>Điều khiển tự động-1-17 (N9.02)/CĐN - ĐCN 9</t>
  </si>
  <si>
    <t>08MDKL2</t>
  </si>
  <si>
    <t>Kỹ thuật điều khiển lập trình 2-1-17 (N9.01)/CĐN - ĐTCN 9</t>
  </si>
  <si>
    <t>08LLTMA</t>
  </si>
  <si>
    <t>Lý thuyết mạch-1-17 (N9.01)/CĐN - ĐCN 9</t>
  </si>
  <si>
    <t>Lý thuyết mạch-1-17 (N9.02)/CĐN - ĐTCN 9</t>
  </si>
  <si>
    <t>08MSCH1</t>
  </si>
  <si>
    <t>Sửa chữa máy lạnh và ĐHKK 1-1-17 (N9.01)/CĐN - KTL 9</t>
  </si>
  <si>
    <t>14-18</t>
  </si>
  <si>
    <t>Sửa chữa máy lạnh và ĐHKK 1-1-17 (N9.02)/CĐN - KTL 9</t>
  </si>
  <si>
    <t>08LTTP1</t>
  </si>
  <si>
    <t>Tính toán phụ tải lạnh 1-1-17 (N9.01)/CĐN - KTL 9</t>
  </si>
  <si>
    <t>08MTDD1</t>
  </si>
  <si>
    <t>Truyền động điện 1-1-17 (N9.01)/CĐN - ĐCN 9</t>
  </si>
  <si>
    <t>15-18</t>
  </si>
  <si>
    <t>Truyền động điện 1-1-17 (N9.02)/CĐN - ĐCN 9</t>
  </si>
  <si>
    <t>08LTRBD</t>
  </si>
  <si>
    <t>Trang bị điện-1-17 (N9.01)/CĐN - ĐTCN 9</t>
  </si>
  <si>
    <t>08MVDK2</t>
  </si>
  <si>
    <t>Vi điều khiển 2-1-17 (N9.01)/CĐN - ĐTCN 9</t>
  </si>
  <si>
    <t>09LKDN3</t>
  </si>
  <si>
    <t>Kế toán doanh nghiệp 3-1-17 (N9.01)/CĐN - KTDN 9</t>
  </si>
  <si>
    <t>09LKTVI</t>
  </si>
  <si>
    <t>Kinh tế vĩ mô-1-17 (N9.01)/CĐN - KTDN 9</t>
  </si>
  <si>
    <t>09LPTDA</t>
  </si>
  <si>
    <t>Lập và phân tích dự án-1-17 (N9.01)/CĐN - KTDN 9</t>
  </si>
  <si>
    <t>09LTCD2</t>
  </si>
  <si>
    <t>Tài chính doanh nghiệp 2-1-17 (N9.01)/CĐN - KTDN 9</t>
  </si>
  <si>
    <t>09LTKT1</t>
  </si>
  <si>
    <t>Thực hành kế toán 1-1-17 (N9.01)/CĐN - KTDN 9</t>
  </si>
  <si>
    <t>09LTKT2</t>
  </si>
  <si>
    <t>Thực hành kế toán 2-1-17 (N9.01)/CĐN - KTDN 9</t>
  </si>
  <si>
    <t>X. CÁC LỚP CAO ĐẲNG NGHỀ - KHÓA 10</t>
  </si>
  <si>
    <t>06MHDAP</t>
  </si>
  <si>
    <t>Hàn đắp-1-17 (N10.01)/CĐN - Hàn 10</t>
  </si>
  <si>
    <t>06MHDTR</t>
  </si>
  <si>
    <t>Hàn điện trở-1-17 (N10.01)/CĐN - Hàn 10</t>
  </si>
  <si>
    <t>20-21</t>
  </si>
  <si>
    <t>06MHKHI</t>
  </si>
  <si>
    <t>Hàn khí-1-17 (N10.01)/CĐN - Hàn 10</t>
  </si>
  <si>
    <t>1-1</t>
  </si>
  <si>
    <t>06MHKLM</t>
  </si>
  <si>
    <t>Hàn kim loại và hợp kim màu-1-17 (N10.01)/CĐN - Hàn 10</t>
  </si>
  <si>
    <t>06MHMMC</t>
  </si>
  <si>
    <t>Hàn MIG / MAG cơ bản-1-17 (N10.01)/CĐN - Hàn 10</t>
  </si>
  <si>
    <t>06MHMMN</t>
  </si>
  <si>
    <t>Hàn MIG / MAG nâng cao-1-17 (N10.01)/CĐN - Hàn 10</t>
  </si>
  <si>
    <t>18-19</t>
  </si>
  <si>
    <t>06MHDNC</t>
  </si>
  <si>
    <t>Hàn điện nâng cao-1-17 (N10.01)/CĐN - Hàn 10</t>
  </si>
  <si>
    <t>4-9</t>
  </si>
  <si>
    <t>06MHVAY</t>
  </si>
  <si>
    <t>Hàn vảy-1-17 (N10.01)/CĐN - Hàn 10</t>
  </si>
  <si>
    <t>06MNHCV</t>
  </si>
  <si>
    <t>Nâng cao hiệu quả công việc-1-17 (N10.01)/CĐN - Hàn 10</t>
  </si>
  <si>
    <t>12-13</t>
  </si>
  <si>
    <t>08MGCDO</t>
  </si>
  <si>
    <t>Kỹ thuật gia công đường ống-1-17 (N10.01)/CĐN - KTL 10</t>
  </si>
  <si>
    <t>2-6,5</t>
  </si>
  <si>
    <t>08MKLUD</t>
  </si>
  <si>
    <t>Kỹ thuật lạnh ứng dụng-1-17 (N10.01)/CĐN - KTL 10</t>
  </si>
  <si>
    <t>10-13</t>
  </si>
  <si>
    <t>08MLDV1</t>
  </si>
  <si>
    <t>LĐ, VH  máy lạnh và ĐHKK 1-1-17 (N10.01)/CĐN - KTL 10</t>
  </si>
  <si>
    <t>18-21</t>
  </si>
  <si>
    <t>Bơm, quạt, máy nén-1-17 (N10.03)/CĐN - KTL 10</t>
  </si>
  <si>
    <t>8-9</t>
  </si>
  <si>
    <t>08MBQMN</t>
  </si>
  <si>
    <t>Thiết bị trao đổi nhiệt-1-17 (N10.01)/CĐN - KTL 10</t>
  </si>
  <si>
    <t>6,6-7</t>
  </si>
  <si>
    <t>08MTDH1</t>
  </si>
  <si>
    <t>Tự động hoá hệ thống lạnh 1-1-17 (N10.01)/CĐN - KTL 10</t>
  </si>
  <si>
    <t>08MVLLA</t>
  </si>
  <si>
    <t>Vật liệu lạnh-1-17 (N10.01)/CĐN - KTL 10</t>
  </si>
  <si>
    <t>Ghi chú:</t>
  </si>
  <si>
    <t>- S: Học ca sáng; C: Học ca chiều;</t>
  </si>
  <si>
    <t>- Các lớp tuyển sinh năm 2017 có báo giờ giảng dạy bổ sung sau.</t>
  </si>
  <si>
    <t>KT. HIỆU TRƯỞNG</t>
  </si>
  <si>
    <t>PHÓ HIỆU TRƯỞNG</t>
  </si>
  <si>
    <t>TS. Đặng Quyết Thắng</t>
  </si>
  <si>
    <t>Hướng dẫn nhập dữ liệu tại các mục:</t>
  </si>
  <si>
    <t>- Nhập tên cán bộ giảng dạy vào cột cán bộ giảng dạy: GV/GI - Nguyễn Văn A</t>
  </si>
  <si>
    <t>+ GV: Giảng viên, Giảng viên chính;</t>
  </si>
  <si>
    <t>+ GI: Giáo viên.</t>
  </si>
  <si>
    <t>- Hình thức thi:</t>
  </si>
  <si>
    <t>+ Vi: Viết, tự luận;</t>
  </si>
  <si>
    <t>+ Vd: Vấn đáp;</t>
  </si>
  <si>
    <t>+ Td: Trắc nghiệm + Vấn đáp;</t>
  </si>
  <si>
    <t>+ D: Đồ án;</t>
  </si>
  <si>
    <t>+ KT: Kiểm tra;</t>
  </si>
  <si>
    <t>+ TL: Tiểu luận;</t>
  </si>
  <si>
    <t xml:space="preserve">   </t>
  </si>
  <si>
    <t>+ TT: Thực tập tốt nghiệp, thực tập xí nghiệp, thực tập cuối khóa.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</si>
</sst>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20" x14ac:knownFonts="1">
    <font>
      <sz val="10"/>
      <color indexed="8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8"/>
      <color theme="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3">
    <xf numFmtId="0" fontId="0" fillId="0" borderId="0" xfId="0"/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49" fontId="2" fillId="0" borderId="0" xfId="1" applyNumberFormat="1" applyFont="1" applyFill="1" applyProtection="1"/>
    <xf numFmtId="0" fontId="4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4" fillId="0" borderId="2" xfId="0" applyFont="1" applyBorder="1" applyProtection="1"/>
    <xf numFmtId="0" fontId="0" fillId="0" borderId="2" xfId="0" applyBorder="1" applyProtection="1"/>
    <xf numFmtId="0" fontId="0" fillId="0" borderId="0" xfId="0" applyProtection="1"/>
    <xf numFmtId="0" fontId="4" fillId="0" borderId="2" xfId="0" applyFont="1" applyBorder="1" applyAlignment="1" applyProtection="1">
      <alignment horizontal="center"/>
    </xf>
    <xf numFmtId="0" fontId="5" fillId="0" borderId="0" xfId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vertical="top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2" fillId="0" borderId="2" xfId="1" applyFont="1" applyFill="1" applyBorder="1" applyProtection="1"/>
    <xf numFmtId="0" fontId="0" fillId="0" borderId="2" xfId="0" applyFill="1" applyBorder="1" applyProtection="1"/>
    <xf numFmtId="0" fontId="4" fillId="0" borderId="2" xfId="0" quotePrefix="1" applyFont="1" applyBorder="1" applyProtection="1"/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0" xfId="1" applyFont="1" applyFill="1" applyAlignment="1" applyProtection="1">
      <alignment horizontal="left" vertical="top"/>
    </xf>
    <xf numFmtId="0" fontId="6" fillId="0" borderId="0" xfId="1" applyFont="1" applyFill="1" applyAlignment="1" applyProtection="1">
      <alignment horizontal="left" vertical="top"/>
    </xf>
    <xf numFmtId="0" fontId="9" fillId="0" borderId="0" xfId="1" applyFont="1" applyFill="1" applyAlignment="1" applyProtection="1">
      <alignment horizontal="center" wrapText="1"/>
    </xf>
    <xf numFmtId="0" fontId="9" fillId="0" borderId="0" xfId="1" applyFont="1" applyFill="1" applyAlignment="1" applyProtection="1">
      <alignment horizontal="center"/>
    </xf>
    <xf numFmtId="0" fontId="9" fillId="0" borderId="0" xfId="1" applyFont="1" applyFill="1" applyAlignment="1" applyProtection="1">
      <alignment horizontal="center"/>
    </xf>
    <xf numFmtId="0" fontId="10" fillId="0" borderId="0" xfId="1" applyFont="1" applyFill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/>
    </xf>
    <xf numFmtId="0" fontId="11" fillId="0" borderId="0" xfId="1" applyFont="1" applyFill="1" applyProtection="1"/>
    <xf numFmtId="49" fontId="11" fillId="0" borderId="0" xfId="1" applyNumberFormat="1" applyFont="1" applyFill="1" applyProtection="1"/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horizontal="center" vertical="center"/>
    </xf>
    <xf numFmtId="49" fontId="13" fillId="0" borderId="0" xfId="1" applyNumberFormat="1" applyFont="1" applyFill="1" applyAlignment="1" applyProtection="1">
      <alignment horizontal="center" vertical="center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vertical="center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0" xfId="0" applyFont="1" applyProtection="1"/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8" fillId="0" borderId="10" xfId="1" applyNumberFormat="1" applyFont="1" applyFill="1" applyBorder="1" applyAlignment="1" applyProtection="1">
      <alignment horizontal="left" vertical="center" wrapText="1"/>
    </xf>
    <xf numFmtId="0" fontId="8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Fill="1" applyProtection="1"/>
    <xf numFmtId="0" fontId="2" fillId="0" borderId="0" xfId="1" applyNumberFormat="1" applyFont="1" applyFill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2" fontId="0" fillId="0" borderId="0" xfId="0" applyNumberFormat="1" applyProtection="1"/>
    <xf numFmtId="0" fontId="7" fillId="0" borderId="12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horizontal="left" vertical="center" wrapText="1"/>
    </xf>
    <xf numFmtId="0" fontId="8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NumberFormat="1" applyProtection="1"/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8" fillId="0" borderId="17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20" xfId="1" applyNumberFormat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left" vertical="center" wrapText="1"/>
    </xf>
    <xf numFmtId="0" fontId="8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0" borderId="23" xfId="1" applyNumberFormat="1" applyFont="1" applyFill="1" applyBorder="1" applyAlignment="1" applyProtection="1">
      <alignment horizontal="center" vertical="center" wrapText="1"/>
    </xf>
    <xf numFmtId="0" fontId="8" fillId="0" borderId="23" xfId="1" applyNumberFormat="1" applyFont="1" applyFill="1" applyBorder="1" applyAlignment="1" applyProtection="1">
      <alignment horizontal="left" vertical="center" wrapText="1"/>
    </xf>
    <xf numFmtId="0" fontId="8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0" fontId="7" fillId="0" borderId="23" xfId="1" applyNumberFormat="1" applyFont="1" applyFill="1" applyBorder="1" applyAlignment="1" applyProtection="1"/>
    <xf numFmtId="0" fontId="7" fillId="0" borderId="23" xfId="1" applyNumberFormat="1" applyFont="1" applyFill="1" applyBorder="1" applyAlignment="1" applyProtection="1">
      <protection locked="0"/>
    </xf>
    <xf numFmtId="0" fontId="7" fillId="0" borderId="23" xfId="1" applyNumberFormat="1" applyFont="1" applyFill="1" applyBorder="1" applyAlignment="1" applyProtection="1">
      <alignment horizontal="left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</xf>
    <xf numFmtId="0" fontId="7" fillId="0" borderId="23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12" fillId="0" borderId="0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/>
    </xf>
    <xf numFmtId="0" fontId="14" fillId="0" borderId="26" xfId="1" applyNumberFormat="1" applyFont="1" applyFill="1" applyBorder="1" applyAlignment="1" applyProtection="1">
      <alignment horizontal="center" vertical="center" wrapText="1"/>
    </xf>
    <xf numFmtId="0" fontId="14" fillId="0" borderId="27" xfId="1" applyNumberFormat="1" applyFont="1" applyFill="1" applyBorder="1" applyAlignment="1" applyProtection="1">
      <alignment horizontal="center" vertical="center" wrapText="1"/>
    </xf>
    <xf numFmtId="0" fontId="14" fillId="0" borderId="28" xfId="1" applyNumberFormat="1" applyFont="1" applyFill="1" applyBorder="1" applyAlignment="1" applyProtection="1">
      <alignment horizontal="center" vertical="center" wrapText="1"/>
    </xf>
    <xf numFmtId="0" fontId="14" fillId="0" borderId="29" xfId="1" applyNumberFormat="1" applyFont="1" applyFill="1" applyBorder="1" applyAlignment="1" applyProtection="1">
      <alignment horizontal="center" vertical="center" wrapText="1"/>
    </xf>
    <xf numFmtId="0" fontId="14" fillId="0" borderId="30" xfId="1" applyNumberFormat="1" applyFont="1" applyFill="1" applyBorder="1" applyAlignment="1" applyProtection="1">
      <alignment horizontal="center" vertical="center" wrapText="1"/>
    </xf>
    <xf numFmtId="0" fontId="14" fillId="0" borderId="31" xfId="1" applyNumberFormat="1" applyFont="1" applyFill="1" applyBorder="1" applyAlignment="1" applyProtection="1">
      <alignment horizontal="center" vertical="center" wrapText="1"/>
    </xf>
    <xf numFmtId="0" fontId="14" fillId="0" borderId="32" xfId="1" applyNumberFormat="1" applyFont="1" applyFill="1" applyBorder="1" applyAlignment="1" applyProtection="1">
      <alignment horizontal="center" vertical="center" wrapText="1"/>
    </xf>
    <xf numFmtId="0" fontId="14" fillId="0" borderId="33" xfId="1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left" vertical="center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</xf>
    <xf numFmtId="0" fontId="12" fillId="0" borderId="34" xfId="1" applyNumberFormat="1" applyFont="1" applyFill="1" applyBorder="1" applyAlignment="1" applyProtection="1">
      <alignment vertical="top" wrapText="1"/>
    </xf>
    <xf numFmtId="0" fontId="12" fillId="0" borderId="34" xfId="1" applyNumberFormat="1" applyFont="1" applyFill="1" applyBorder="1" applyAlignment="1" applyProtection="1">
      <alignment vertical="top" wrapText="1"/>
      <protection locked="0"/>
    </xf>
    <xf numFmtId="0" fontId="12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16" fillId="0" borderId="23" xfId="1" applyNumberFormat="1" applyFont="1" applyFill="1" applyBorder="1" applyAlignment="1" applyProtection="1">
      <alignment horizontal="center" vertical="center" wrapText="1"/>
    </xf>
    <xf numFmtId="0" fontId="8" fillId="0" borderId="23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0" fontId="18" fillId="0" borderId="0" xfId="1" applyFont="1" applyFill="1" applyAlignment="1" applyProtection="1">
      <alignment horizontal="center" vertical="center"/>
    </xf>
    <xf numFmtId="0" fontId="16" fillId="0" borderId="0" xfId="1" applyFont="1" applyFill="1" applyProtection="1"/>
    <xf numFmtId="0" fontId="16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/>
    </xf>
    <xf numFmtId="0" fontId="18" fillId="0" borderId="0" xfId="1" applyFont="1" applyFill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Protection="1"/>
    <xf numFmtId="0" fontId="11" fillId="0" borderId="0" xfId="1" quotePrefix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vertical="center"/>
    </xf>
    <xf numFmtId="0" fontId="11" fillId="0" borderId="0" xfId="1" quotePrefix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vertical="center"/>
    </xf>
    <xf numFmtId="0" fontId="2" fillId="0" borderId="0" xfId="1" quotePrefix="1" applyFont="1" applyFill="1" applyProtection="1"/>
  </cellXfs>
  <cellStyles count="4">
    <cellStyle name="Comma 2" xfId="2"/>
    <cellStyle name="Normal" xfId="0" builtinId="0"/>
    <cellStyle name="Normal 2" xfId="1"/>
    <cellStyle name="Normal 3" xfId="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</xdr:row>
      <xdr:rowOff>9525</xdr:rowOff>
    </xdr:from>
    <xdr:to>
      <xdr:col>5</xdr:col>
      <xdr:colOff>1158450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866775" y="647700"/>
          <a:ext cx="1368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657"/>
  <sheetViews>
    <sheetView tabSelected="1" topLeftCell="A4" zoomScaleNormal="100" workbookViewId="0">
      <selection activeCell="CI4" sqref="CI4"/>
    </sheetView>
  </sheetViews>
  <sheetFormatPr defaultRowHeight="15.75" x14ac:dyDescent="0.25"/>
  <cols>
    <col min="1" max="1" width="4.85546875" style="6" customWidth="1"/>
    <col min="2" max="2" width="11.28515625" style="6" customWidth="1"/>
    <col min="3" max="5" width="19.42578125" style="6" hidden="1" customWidth="1"/>
    <col min="6" max="6" width="45.85546875" style="6" customWidth="1"/>
    <col min="7" max="7" width="7.85546875" style="2" hidden="1" customWidth="1"/>
    <col min="8" max="8" width="4.28515625" style="3" customWidth="1"/>
    <col min="9" max="9" width="4.5703125" style="4" customWidth="1"/>
    <col min="10" max="10" width="5.140625" style="5" customWidth="1"/>
    <col min="11" max="11" width="6.140625" style="3" customWidth="1"/>
    <col min="12" max="12" width="6.85546875" style="3" customWidth="1"/>
    <col min="13" max="13" width="3.28515625" style="3" customWidth="1"/>
    <col min="14" max="14" width="4.7109375" style="3" customWidth="1"/>
    <col min="15" max="15" width="5.140625" style="6" customWidth="1"/>
    <col min="16" max="17" width="5.140625" style="6" hidden="1" customWidth="1"/>
    <col min="18" max="18" width="5" style="6" hidden="1" customWidth="1"/>
    <col min="19" max="19" width="4" style="6" hidden="1" customWidth="1"/>
    <col min="20" max="20" width="9.140625" style="6" hidden="1" customWidth="1"/>
    <col min="21" max="23" width="9.7109375" style="6" hidden="1" customWidth="1"/>
    <col min="24" max="24" width="9.85546875" style="6" hidden="1" customWidth="1"/>
    <col min="25" max="25" width="12.7109375" style="6" hidden="1" customWidth="1"/>
    <col min="26" max="26" width="7.140625" style="6" hidden="1" customWidth="1"/>
    <col min="27" max="27" width="9.140625" style="6" hidden="1" customWidth="1"/>
    <col min="28" max="28" width="9.140625" style="7" hidden="1" customWidth="1"/>
    <col min="29" max="29" width="6.28515625" style="6" hidden="1" customWidth="1"/>
    <col min="30" max="30" width="9.140625" style="6" hidden="1" customWidth="1"/>
    <col min="31" max="31" width="9.140625" style="7" hidden="1" customWidth="1"/>
    <col min="32" max="32" width="11" style="6" hidden="1" customWidth="1"/>
    <col min="33" max="33" width="9.140625" style="6" hidden="1" customWidth="1"/>
    <col min="34" max="34" width="10.140625" style="6" hidden="1" customWidth="1"/>
    <col min="35" max="84" width="9.140625" style="6" hidden="1" customWidth="1"/>
    <col min="85" max="16384" width="9.140625" style="6"/>
  </cols>
  <sheetData>
    <row r="1" spans="1:84" ht="18" customHeight="1" x14ac:dyDescent="0.25">
      <c r="A1" s="1" t="s">
        <v>0</v>
      </c>
      <c r="B1" s="1"/>
      <c r="C1" s="1"/>
      <c r="D1" s="1"/>
      <c r="E1" s="1"/>
      <c r="F1" s="1"/>
      <c r="AF1" s="8" t="s">
        <v>1</v>
      </c>
      <c r="AG1" s="9"/>
      <c r="AI1" s="10" t="s">
        <v>2</v>
      </c>
      <c r="AJ1" s="10"/>
      <c r="AL1" s="10" t="s">
        <v>3</v>
      </c>
      <c r="AM1" s="10"/>
      <c r="AO1" s="10" t="s">
        <v>4</v>
      </c>
      <c r="AP1" s="10"/>
      <c r="AR1" s="10" t="s">
        <v>5</v>
      </c>
      <c r="AS1" s="10"/>
      <c r="AU1" s="10" t="s">
        <v>6</v>
      </c>
      <c r="AV1" s="10"/>
      <c r="AX1" s="10" t="s">
        <v>7</v>
      </c>
      <c r="AY1" s="10"/>
      <c r="BA1" s="8" t="s">
        <v>8</v>
      </c>
      <c r="BB1" s="9"/>
      <c r="BD1" s="11" t="s">
        <v>9</v>
      </c>
      <c r="BE1" s="12"/>
      <c r="BG1" s="13" t="s">
        <v>10</v>
      </c>
      <c r="BH1" s="14"/>
      <c r="BJ1" s="13" t="s">
        <v>11</v>
      </c>
      <c r="BK1" s="14"/>
      <c r="BM1" s="15" t="s">
        <v>12</v>
      </c>
      <c r="BN1" s="16"/>
      <c r="BP1" s="8" t="s">
        <v>13</v>
      </c>
      <c r="BQ1" s="9"/>
      <c r="BR1" s="17"/>
      <c r="BS1" s="8" t="s">
        <v>14</v>
      </c>
      <c r="BT1" s="8"/>
      <c r="BV1" s="13" t="s">
        <v>15</v>
      </c>
      <c r="BW1" s="14"/>
      <c r="BY1" s="18" t="s">
        <v>16</v>
      </c>
      <c r="BZ1" s="14"/>
      <c r="CB1" s="17"/>
      <c r="CC1" s="17"/>
      <c r="CD1" s="17"/>
      <c r="CE1" s="11" t="s">
        <v>17</v>
      </c>
      <c r="CF1" s="12"/>
    </row>
    <row r="2" spans="1:84" ht="32.25" customHeight="1" x14ac:dyDescent="0.25">
      <c r="A2" s="19" t="s">
        <v>18</v>
      </c>
      <c r="B2" s="19"/>
      <c r="C2" s="19"/>
      <c r="D2" s="19"/>
      <c r="E2" s="19"/>
      <c r="F2" s="19"/>
      <c r="G2" s="20"/>
      <c r="H2" s="20"/>
      <c r="I2" s="21"/>
      <c r="J2" s="22"/>
      <c r="K2" s="22"/>
      <c r="L2" s="23"/>
      <c r="M2" s="23"/>
      <c r="N2" s="24"/>
      <c r="O2" s="25"/>
      <c r="P2" s="25" t="s">
        <v>19</v>
      </c>
      <c r="Q2" s="25"/>
      <c r="R2" s="25"/>
      <c r="S2" s="25"/>
      <c r="AF2" s="26">
        <v>1</v>
      </c>
      <c r="AG2" s="26">
        <v>1</v>
      </c>
      <c r="AI2" s="26">
        <v>1</v>
      </c>
      <c r="AJ2" s="26">
        <v>0.5</v>
      </c>
      <c r="AL2" s="26">
        <v>1</v>
      </c>
      <c r="AM2" s="26">
        <v>0.5</v>
      </c>
      <c r="AO2" s="26">
        <v>1</v>
      </c>
      <c r="AP2" s="26">
        <v>20</v>
      </c>
      <c r="AR2" s="26">
        <v>1</v>
      </c>
      <c r="AS2" s="26">
        <v>20</v>
      </c>
      <c r="AU2" s="26">
        <v>1</v>
      </c>
      <c r="AV2" s="26">
        <v>0.6</v>
      </c>
      <c r="AX2" s="26">
        <v>1</v>
      </c>
      <c r="AY2" s="26">
        <f>1*0.6</f>
        <v>0.6</v>
      </c>
      <c r="BA2" s="16">
        <v>1</v>
      </c>
      <c r="BB2" s="16">
        <v>1</v>
      </c>
      <c r="BD2" s="16">
        <v>1</v>
      </c>
      <c r="BE2" s="16">
        <v>30</v>
      </c>
      <c r="BG2" s="16">
        <v>1</v>
      </c>
      <c r="BH2" s="16">
        <v>30</v>
      </c>
      <c r="BJ2" s="16">
        <v>1</v>
      </c>
      <c r="BK2" s="16">
        <f>1*45/60</f>
        <v>0.75</v>
      </c>
      <c r="BM2" s="16">
        <v>1</v>
      </c>
      <c r="BN2" s="27">
        <v>1.5</v>
      </c>
      <c r="BP2" s="16">
        <v>1</v>
      </c>
      <c r="BQ2" s="16">
        <v>1.2</v>
      </c>
      <c r="BR2" s="17"/>
      <c r="BS2" s="16">
        <v>1</v>
      </c>
      <c r="BT2" s="16">
        <v>0.5</v>
      </c>
      <c r="BV2" s="16">
        <v>1</v>
      </c>
      <c r="BW2" s="16">
        <v>1.2</v>
      </c>
      <c r="BY2" s="15" t="s">
        <v>20</v>
      </c>
      <c r="BZ2" s="16">
        <f>1/9</f>
        <v>0.1111111111111111</v>
      </c>
      <c r="CB2" s="11" t="s">
        <v>21</v>
      </c>
      <c r="CC2" s="12"/>
      <c r="CD2" s="17"/>
      <c r="CE2" s="28" t="s">
        <v>22</v>
      </c>
      <c r="CF2" s="16">
        <v>4</v>
      </c>
    </row>
    <row r="3" spans="1:84" x14ac:dyDescent="0.25">
      <c r="A3" s="29"/>
      <c r="B3" s="30"/>
      <c r="C3" s="30"/>
      <c r="D3" s="30"/>
      <c r="E3" s="30"/>
      <c r="F3" s="31"/>
      <c r="G3" s="29"/>
      <c r="H3" s="32"/>
      <c r="I3" s="21"/>
      <c r="J3" s="22"/>
      <c r="K3" s="22"/>
      <c r="L3" s="23"/>
      <c r="M3" s="23"/>
      <c r="N3" s="24"/>
      <c r="O3" s="25"/>
      <c r="P3" s="25"/>
      <c r="Q3" s="25"/>
      <c r="R3" s="25"/>
      <c r="S3" s="25"/>
      <c r="AF3" s="26">
        <v>41</v>
      </c>
      <c r="AG3" s="26">
        <v>1.1000000000000001</v>
      </c>
      <c r="AI3" s="26">
        <v>41</v>
      </c>
      <c r="AJ3" s="26">
        <v>0.75</v>
      </c>
      <c r="AL3" s="26">
        <v>33</v>
      </c>
      <c r="AM3" s="26">
        <v>0.75</v>
      </c>
      <c r="AO3" s="26">
        <v>21</v>
      </c>
      <c r="AP3" s="26">
        <v>22</v>
      </c>
      <c r="AR3" s="26">
        <v>31</v>
      </c>
      <c r="AS3" s="26">
        <v>22</v>
      </c>
      <c r="AU3" s="26">
        <v>25</v>
      </c>
      <c r="AV3" s="26">
        <v>0.65</v>
      </c>
      <c r="AX3" s="26">
        <v>50</v>
      </c>
      <c r="AY3" s="26">
        <f>1.1*0.6</f>
        <v>0.66</v>
      </c>
      <c r="BA3" s="16">
        <v>36</v>
      </c>
      <c r="BB3" s="16">
        <v>1.1000000000000001</v>
      </c>
      <c r="BD3" s="16">
        <v>19</v>
      </c>
      <c r="BE3" s="16">
        <v>33</v>
      </c>
      <c r="BG3" s="16">
        <v>26</v>
      </c>
      <c r="BH3" s="16">
        <v>33</v>
      </c>
      <c r="BJ3" s="16">
        <v>41</v>
      </c>
      <c r="BK3" s="16">
        <f>1.1*45/60</f>
        <v>0.82500000000000007</v>
      </c>
      <c r="BM3" s="16">
        <v>5</v>
      </c>
      <c r="BN3" s="27">
        <v>18</v>
      </c>
      <c r="BP3" s="16">
        <v>31</v>
      </c>
      <c r="BQ3" s="16">
        <v>1.5</v>
      </c>
      <c r="BR3" s="17"/>
      <c r="BS3" s="16">
        <v>41</v>
      </c>
      <c r="BT3" s="16">
        <v>1</v>
      </c>
      <c r="BV3" s="16">
        <v>31</v>
      </c>
      <c r="BW3" s="16">
        <v>1.5</v>
      </c>
      <c r="BY3" s="15" t="s">
        <v>23</v>
      </c>
      <c r="BZ3" s="16">
        <v>0</v>
      </c>
      <c r="CB3" s="15" t="s">
        <v>20</v>
      </c>
      <c r="CC3" s="16">
        <v>0.1</v>
      </c>
      <c r="CD3" s="17"/>
      <c r="CE3" s="28" t="s">
        <v>24</v>
      </c>
      <c r="CF3" s="16">
        <v>5</v>
      </c>
    </row>
    <row r="4" spans="1:84" ht="40.5" customHeight="1" x14ac:dyDescent="0.3">
      <c r="A4" s="33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5"/>
      <c r="R4" s="35"/>
      <c r="S4" s="35"/>
      <c r="AF4" s="26">
        <v>51</v>
      </c>
      <c r="AG4" s="26">
        <v>1.2</v>
      </c>
      <c r="AO4" s="26">
        <v>26</v>
      </c>
      <c r="AP4" s="26">
        <v>24</v>
      </c>
      <c r="AR4" s="26">
        <v>36</v>
      </c>
      <c r="AS4" s="26">
        <v>24</v>
      </c>
      <c r="AU4" s="26">
        <v>26</v>
      </c>
      <c r="AV4" s="26">
        <v>0.7</v>
      </c>
      <c r="AX4" s="26">
        <v>65</v>
      </c>
      <c r="AY4" s="26">
        <f>1.2*0.6</f>
        <v>0.72</v>
      </c>
      <c r="BA4" s="16">
        <v>46</v>
      </c>
      <c r="BB4" s="16">
        <v>1.2</v>
      </c>
      <c r="BD4" s="16">
        <v>26</v>
      </c>
      <c r="BE4" s="16">
        <v>36</v>
      </c>
      <c r="BG4" s="16">
        <v>36</v>
      </c>
      <c r="BH4" s="16">
        <v>36</v>
      </c>
      <c r="BP4" s="16">
        <v>51</v>
      </c>
      <c r="BQ4" s="16">
        <v>2</v>
      </c>
      <c r="BR4" s="17"/>
      <c r="BS4" s="17"/>
      <c r="BT4" s="17"/>
      <c r="BV4" s="16">
        <v>46</v>
      </c>
      <c r="BW4" s="16">
        <v>1.8</v>
      </c>
      <c r="BY4" s="15" t="s">
        <v>26</v>
      </c>
      <c r="BZ4" s="16">
        <f>1/4</f>
        <v>0.25</v>
      </c>
      <c r="CB4" s="15" t="s">
        <v>23</v>
      </c>
      <c r="CC4" s="16">
        <v>0</v>
      </c>
      <c r="CD4" s="17"/>
      <c r="CE4" s="28" t="s">
        <v>27</v>
      </c>
      <c r="CF4" s="16">
        <v>5</v>
      </c>
    </row>
    <row r="5" spans="1:84" ht="18.75" x14ac:dyDescent="0.3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5"/>
      <c r="R5" s="35"/>
      <c r="S5" s="35"/>
      <c r="AF5" s="26">
        <v>61</v>
      </c>
      <c r="AG5" s="26">
        <v>1.3</v>
      </c>
      <c r="BA5" s="16">
        <v>56</v>
      </c>
      <c r="BB5" s="16">
        <v>1.3</v>
      </c>
      <c r="BV5" s="16"/>
      <c r="BW5" s="16"/>
      <c r="BY5" s="15" t="s">
        <v>29</v>
      </c>
      <c r="BZ5" s="16">
        <v>0.4</v>
      </c>
      <c r="CB5" s="15" t="s">
        <v>29</v>
      </c>
      <c r="CC5" s="16">
        <v>0.4</v>
      </c>
      <c r="CD5" s="17"/>
      <c r="CE5" s="28" t="s">
        <v>30</v>
      </c>
      <c r="CF5" s="16">
        <v>5</v>
      </c>
    </row>
    <row r="6" spans="1:84" ht="39.75" customHeight="1" x14ac:dyDescent="0.2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7"/>
      <c r="R6" s="37"/>
      <c r="S6" s="37"/>
      <c r="AF6" s="26">
        <v>71</v>
      </c>
      <c r="AG6" s="26">
        <v>1.4</v>
      </c>
      <c r="BA6" s="16">
        <v>66</v>
      </c>
      <c r="BB6" s="16">
        <v>1.4</v>
      </c>
      <c r="BV6" s="16"/>
      <c r="BW6" s="16"/>
      <c r="CB6" s="15" t="s">
        <v>32</v>
      </c>
      <c r="CC6" s="16">
        <v>5</v>
      </c>
      <c r="CD6" s="17"/>
      <c r="CE6" s="17"/>
      <c r="CF6" s="17"/>
    </row>
    <row r="7" spans="1:84" s="42" customFormat="1" ht="5.25" customHeight="1" x14ac:dyDescent="0.25">
      <c r="A7" s="38"/>
      <c r="B7" s="38"/>
      <c r="C7" s="38"/>
      <c r="D7" s="38"/>
      <c r="E7" s="38"/>
      <c r="F7" s="39"/>
      <c r="G7" s="40"/>
      <c r="H7" s="38"/>
      <c r="I7" s="40"/>
      <c r="J7" s="41"/>
      <c r="K7" s="38"/>
      <c r="L7" s="38"/>
      <c r="M7" s="38"/>
      <c r="N7" s="38"/>
      <c r="O7" s="40"/>
      <c r="P7" s="40"/>
      <c r="Q7" s="40"/>
      <c r="R7" s="40"/>
      <c r="S7" s="40"/>
      <c r="AB7" s="43"/>
      <c r="AE7" s="43"/>
      <c r="AF7" s="26">
        <v>81</v>
      </c>
      <c r="AG7" s="26">
        <v>1.5</v>
      </c>
      <c r="BA7" s="17"/>
      <c r="BB7" s="17"/>
    </row>
    <row r="8" spans="1:84" ht="24.95" hidden="1" customHeight="1" x14ac:dyDescent="0.25">
      <c r="A8" s="44" t="s">
        <v>33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5"/>
      <c r="R8" s="45"/>
      <c r="S8" s="45"/>
    </row>
    <row r="9" spans="1:84" s="47" customFormat="1" ht="9" hidden="1" customHeight="1" x14ac:dyDescent="0.25">
      <c r="A9" s="46">
        <v>1</v>
      </c>
      <c r="B9" s="46">
        <v>3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7">
        <v>17</v>
      </c>
      <c r="R9" s="47">
        <v>18</v>
      </c>
      <c r="S9" s="47">
        <v>19</v>
      </c>
      <c r="T9" s="47">
        <v>20</v>
      </c>
      <c r="U9" s="47">
        <v>21</v>
      </c>
      <c r="V9" s="47">
        <v>22</v>
      </c>
      <c r="W9" s="48" t="s">
        <v>34</v>
      </c>
      <c r="X9" s="47">
        <v>24</v>
      </c>
      <c r="Y9" s="47">
        <v>25</v>
      </c>
      <c r="Z9" s="47">
        <v>26</v>
      </c>
      <c r="AA9" s="48" t="s">
        <v>35</v>
      </c>
      <c r="AB9" s="48" t="s">
        <v>36</v>
      </c>
      <c r="AC9" s="48" t="s">
        <v>37</v>
      </c>
      <c r="AD9" s="48" t="s">
        <v>38</v>
      </c>
      <c r="AE9" s="48" t="s">
        <v>39</v>
      </c>
      <c r="AL9" s="6"/>
      <c r="AM9" s="6"/>
    </row>
    <row r="10" spans="1:84" ht="18.95" hidden="1" customHeight="1" x14ac:dyDescent="0.25">
      <c r="A10" s="49" t="s">
        <v>40</v>
      </c>
      <c r="B10" s="50" t="s">
        <v>41</v>
      </c>
      <c r="C10" s="50" t="s">
        <v>42</v>
      </c>
      <c r="D10" s="50" t="s">
        <v>43</v>
      </c>
      <c r="E10" s="50" t="s">
        <v>44</v>
      </c>
      <c r="F10" s="50" t="s">
        <v>45</v>
      </c>
      <c r="G10" s="50" t="s">
        <v>46</v>
      </c>
      <c r="H10" s="50" t="s">
        <v>47</v>
      </c>
      <c r="I10" s="50" t="s">
        <v>48</v>
      </c>
      <c r="J10" s="50"/>
      <c r="K10" s="50" t="s">
        <v>49</v>
      </c>
      <c r="L10" s="50"/>
      <c r="M10" s="50" t="s">
        <v>50</v>
      </c>
      <c r="N10" s="50" t="s">
        <v>51</v>
      </c>
      <c r="O10" s="51" t="s">
        <v>52</v>
      </c>
      <c r="P10" s="52"/>
      <c r="Q10" s="52"/>
      <c r="R10" s="52"/>
      <c r="S10" s="52"/>
      <c r="AB10" s="53"/>
    </row>
    <row r="11" spans="1:84" ht="57.95" hidden="1" customHeight="1" x14ac:dyDescent="0.25">
      <c r="A11" s="54"/>
      <c r="B11" s="55"/>
      <c r="C11" s="55"/>
      <c r="D11" s="55"/>
      <c r="E11" s="55"/>
      <c r="F11" s="55"/>
      <c r="G11" s="55"/>
      <c r="H11" s="55"/>
      <c r="I11" s="56" t="s">
        <v>53</v>
      </c>
      <c r="J11" s="56" t="s">
        <v>54</v>
      </c>
      <c r="K11" s="56" t="s">
        <v>55</v>
      </c>
      <c r="L11" s="56" t="s">
        <v>56</v>
      </c>
      <c r="M11" s="55"/>
      <c r="N11" s="55"/>
      <c r="O11" s="57"/>
      <c r="P11" s="52"/>
      <c r="Q11" s="58" t="s">
        <v>57</v>
      </c>
      <c r="R11" s="58" t="s">
        <v>58</v>
      </c>
      <c r="S11" s="52"/>
      <c r="T11" s="59" t="s">
        <v>59</v>
      </c>
      <c r="U11" s="59" t="s">
        <v>60</v>
      </c>
      <c r="V11" s="59" t="s">
        <v>61</v>
      </c>
      <c r="W11" s="59" t="s">
        <v>62</v>
      </c>
      <c r="X11" s="59" t="s">
        <v>63</v>
      </c>
      <c r="Y11" s="59" t="s">
        <v>64</v>
      </c>
      <c r="Z11" s="59" t="s">
        <v>65</v>
      </c>
      <c r="AA11" s="59" t="s">
        <v>66</v>
      </c>
      <c r="AB11" s="53" t="s">
        <v>67</v>
      </c>
      <c r="AC11" s="59" t="s">
        <v>68</v>
      </c>
      <c r="AD11" s="59"/>
      <c r="AE11" s="60"/>
      <c r="BP11" s="61"/>
      <c r="BQ11" s="17"/>
      <c r="BR11" s="17"/>
      <c r="BS11" s="17"/>
      <c r="BT11" s="17"/>
    </row>
    <row r="12" spans="1:84" ht="29.25" hidden="1" customHeight="1" x14ac:dyDescent="0.25">
      <c r="A12" s="62"/>
      <c r="B12" s="63" t="s">
        <v>69</v>
      </c>
      <c r="C12" s="64"/>
      <c r="D12" s="64"/>
      <c r="E12" s="64"/>
      <c r="F12" s="63" t="s">
        <v>70</v>
      </c>
      <c r="G12" s="65"/>
      <c r="H12" s="66">
        <v>2</v>
      </c>
      <c r="I12" s="66">
        <v>11</v>
      </c>
      <c r="J12" s="66">
        <v>30</v>
      </c>
      <c r="K12" s="66"/>
      <c r="L12" s="66"/>
      <c r="M12" s="66">
        <v>4</v>
      </c>
      <c r="N12" s="66" t="s">
        <v>27</v>
      </c>
      <c r="O12" s="67"/>
      <c r="P12" s="6" t="str">
        <f t="shared" ref="P12:P75" si="0">RIGHT(F12,2)</f>
        <v>1)</v>
      </c>
      <c r="Q12" s="6" t="str">
        <f t="shared" ref="Q12:Q89" si="1">IF(LEN(B12)=9,"tc",IF(LEN(B12)=7,"n",""))</f>
        <v>tc</v>
      </c>
      <c r="R12" s="6" t="str">
        <f t="shared" ref="R12:R75" si="2">IF(AND(K12&gt;0,OR(N12="03",N12="05",N12="09")),"tl",IF(AND(K12&gt;0,OR(N12="02",N12="04",N12="06",N12="07",N12="08")),"tn",""))</f>
        <v/>
      </c>
      <c r="S12" s="6" t="str">
        <f>IF(LEN(B12)=9,IF(RIGHT(B12,1)="c",MID(B12,8,1),RIGHT(B12,1)),MID(B12,3,1))</f>
        <v>L</v>
      </c>
      <c r="T12" s="58">
        <f>IF(AE12="",1,VALUE(AE12))</f>
        <v>1</v>
      </c>
      <c r="U12" s="58">
        <f>IF(MID(B12,7,1)="5",1.5,IF(AND(LEFT(TRIM(C12),2)="GI",Q12="tc",S12="l"),1.3,IF(AND(LEFT(TRIM(C12),2)="GI",Q12="tc",S12="t"),1.6,IF(AND(LEFT(TRIM(C12),2)="GV",Q12="n"),0.8,1))))</f>
        <v>1.5</v>
      </c>
      <c r="V12" s="58">
        <f>IF(MID(B12,7,1)="5",1.5,IF(AND(LEFT(TRIM(D12),2)="GI",Q12="tc",S12="l"),1.3,IF(AND(LEFT(TRIM(D12),2)="GI",Q12="tc",S12="t"),1.6,IF(AND(LEFT(TRIM(D12),2)="GV",Q12="n"),0.8,1))))</f>
        <v>1.5</v>
      </c>
      <c r="W12" s="58">
        <f>IF(MID(B12,7,1)="5",1.5,IF(AND(LEFT(TRIM(E12),2)="GI",Q12="tc",S12="l"),1.3,IF(AND(LEFT(TRIM(E12),2)="GI",Q12="tc",S12="t"),1.6,IF(AND(LEFT(TRIM(E12),2)="GV",Q12="n"),0.8,1))))</f>
        <v>1.5</v>
      </c>
      <c r="X12" s="58">
        <f t="shared" ref="X12:X75" si="3">IF(AND(R12="tn",N12&lt;&gt;"04"),VLOOKUP(I12/K12,$AL$2:$AM$3,2,1)*L12*K12,IF(AND(R12="tn",N12="04"),VLOOKUP(I12/K12,$AU$2:$AV$4,2,1)*L12*K12,IF(R12="tl",VLOOKUP(I12/K12,$AI$2:$AJ$3,2,1)*K12*L12,0)))</f>
        <v>0</v>
      </c>
      <c r="Y12" s="58">
        <f>IF(AC12="l",(J12*T12+X12)*U12+M12*0.75,IF(AND(AC12="d",H12&gt;4),I12*18,IF(AND(AC12="d",H12&lt;4),I12*1.5*H12,IF(AC12="m",L12/30*T12*U12,IF(AC12="tn",H12*I12*0.5,IF(AND(AC12="t",N12="01"),T12*U12*L12,IF(AC12="t",H12*T12*U12)))))))</f>
        <v>48</v>
      </c>
      <c r="Z12" s="6">
        <f>IF(Q12="tc",IF(OR(G12="vd",G12="td",G12="tl"),VLOOKUP(I12,$BP$2:$BQ$4,2,1),IF(G12="vi",VLOOKUP(I12,$BS$2:$BT$3,2,1)*2*1.5,IF(OR(AC12&gt;1,S12="t",S12="d"),0,0))),IF(Q12="n",IF(OR(G12="vd",G12="td"),VLOOKUP(I12,$BV$2:$BW$6,2,1),IF(G12="vi",VLOOKUP(I12,$BS$2:$BT$3,2,1)*2*1.5,IF(AND(N12&lt;&gt;"01",G12="kt"),0.5,0)))))</f>
        <v>0</v>
      </c>
      <c r="AA12" s="68">
        <f>IF(OR(G12="vd",G12="td",G12="tl"),I12*0.4,IF(AND(G12="vi",Q12="tc"),I12/10,IF(AND(G12="vi",Q12="n"),I12/9,IF(AND(S12="d",H12&gt;4),5*I12,IF(OR(S12="d",S12="t"),0,IF(S12="m",I12/4,0))))))</f>
        <v>0</v>
      </c>
      <c r="AC12" s="6" t="str">
        <f>IF(OR(S12="n",AND(S12="t",(IFERROR(FIND("nghiệp",F12),0)+IFERROR(FIND("cuối khóa",F12),0))&gt;0)),"tn",S12)</f>
        <v>L</v>
      </c>
      <c r="AE12" s="69">
        <f t="shared" ref="AE12:AE75" si="4">IF(AND(Q12="tc",AC12="t",N12&lt;&gt;"01"),VLOOKUP(I12,$AO$2:$AP$4,2,1),IF(AND(Q12="tc",AC12="t",N12="01"),VLOOKUP(I12,$AX$2:$AY$4,2,1),IF(AND(Q12="tc",AC12="l",N12&lt;&gt;""),VLOOKUP(I12,$AF$2:$AG$7,2,1),IF(AND(Q12="n",AC12="m",OR(N12="06",N12="07",N12="08")),VLOOKUP(I12,$BD$2:$BE$4,2,1),IF(AND(Q12="n",AC12="m",OR(N12="05",N12="09")),VLOOKUP(I12,$BG$2:$BH$4,2,1),IF(AND(Q12="n",AC12="l",N12&lt;&gt;"01"),VLOOKUP(I12,$BA$2:$BB$6,2,1),IF(AND(Q12="n",AC12="l",N12="01"),VLOOKUP(I12,$BJ$2:$BK$3,2,1),IF(AC12="d",VLOOKUP(H12,$BM$2:$BN$3,2,1),1))))))))</f>
        <v>1</v>
      </c>
      <c r="AO12" s="70"/>
      <c r="AP12" s="71"/>
      <c r="AQ12" s="72"/>
      <c r="AR12" s="72"/>
      <c r="AS12" s="73"/>
      <c r="AT12" s="74"/>
      <c r="AU12" s="72"/>
      <c r="AV12" s="72"/>
      <c r="AW12" s="73"/>
      <c r="AX12" s="74"/>
      <c r="AY12" s="72"/>
      <c r="AZ12" s="73"/>
      <c r="BA12" s="17"/>
      <c r="BB12" s="17"/>
      <c r="BR12" s="17"/>
      <c r="BS12" s="75"/>
      <c r="BT12" s="17"/>
    </row>
    <row r="13" spans="1:84" ht="18.95" hidden="1" customHeight="1" x14ac:dyDescent="0.25">
      <c r="A13" s="76"/>
      <c r="B13" s="77" t="s">
        <v>71</v>
      </c>
      <c r="C13" s="78"/>
      <c r="D13" s="78"/>
      <c r="E13" s="78"/>
      <c r="F13" s="77" t="s">
        <v>72</v>
      </c>
      <c r="G13" s="79"/>
      <c r="H13" s="80">
        <v>1</v>
      </c>
      <c r="I13" s="80">
        <v>11</v>
      </c>
      <c r="J13" s="80"/>
      <c r="K13" s="81"/>
      <c r="L13" s="80">
        <v>48</v>
      </c>
      <c r="M13" s="81"/>
      <c r="N13" s="81" t="s">
        <v>27</v>
      </c>
      <c r="O13" s="82"/>
      <c r="P13" s="6" t="str">
        <f t="shared" si="0"/>
        <v>1)</v>
      </c>
      <c r="Q13" s="6" t="str">
        <f t="shared" si="1"/>
        <v>tc</v>
      </c>
      <c r="R13" s="6" t="str">
        <f t="shared" si="2"/>
        <v/>
      </c>
      <c r="S13" s="6" t="str">
        <f t="shared" ref="S13:S76" si="5">IF(LEN(B13)=9,IF(RIGHT(B13,1)="c",MID(B13,8,1),RIGHT(B13,1)),MID(B13,3,1))</f>
        <v>D</v>
      </c>
      <c r="T13" s="58">
        <f t="shared" ref="T13:T76" si="6">IF(AE13="",1,VALUE(AE13))</f>
        <v>1.5</v>
      </c>
      <c r="U13" s="58">
        <f t="shared" ref="U13:U77" si="7">IF(MID(B13,7,1)="5",1.5,IF(AND(LEFT(TRIM(C13),2)="GI",Q13="tc",S13="l"),1.3,IF(AND(LEFT(TRIM(C13),2)="GI",Q13="tc",S13="t"),1.6,IF(AND(LEFT(TRIM(C13),2)="GV",Q13="n"),0.8,1))))</f>
        <v>1.5</v>
      </c>
      <c r="V13" s="58">
        <f t="shared" ref="V13:V77" si="8">IF(MID(B13,7,1)="5",1.5,IF(AND(LEFT(TRIM(D13),2)="GI",Q13="tc",S13="l"),1.3,IF(AND(LEFT(TRIM(D13),2)="GI",Q13="tc",S13="t"),1.6,IF(AND(LEFT(TRIM(D13),2)="GV",Q13="n"),0.8,1))))</f>
        <v>1.5</v>
      </c>
      <c r="W13" s="58">
        <f t="shared" ref="W13:W77" si="9">IF(MID(B13,7,1)="5",1.5,IF(AND(LEFT(TRIM(E13),2)="GI",Q13="tc",S13="l"),1.3,IF(AND(LEFT(TRIM(E13),2)="GI",Q13="tc",S13="t"),1.6,IF(AND(LEFT(TRIM(E13),2)="GV",Q13="n"),0.8,1))))</f>
        <v>1.5</v>
      </c>
      <c r="X13" s="58">
        <f t="shared" si="3"/>
        <v>0</v>
      </c>
      <c r="Y13" s="58">
        <f t="shared" ref="Y13:Y76" si="10">IF(AC13="l",(J13*T13+X13)*U13+M13*0.75,IF(AND(AC13="d",H13&gt;4),I13*18,IF(AND(AC13="d",H13&lt;4),I13*1.5*H13,IF(AC13="m",L13/30*T13*U13,IF(AC13="tn",H13*I13*0.5,IF(AND(AC13="t",N13="01"),T13*U13*L13,IF(AC13="t",H13*T13*U13)))))))</f>
        <v>16.5</v>
      </c>
      <c r="Z13" s="6">
        <f t="shared" ref="Z13:Z76" si="11">IF(Q13="tc",IF(OR(G13="vd",G13="td",G13="tl"),VLOOKUP(I13,$BP$2:$BQ$4,2,1),IF(G13="vi",VLOOKUP(I13,$BS$2:$BT$3,2,1)*2*1.5,IF(OR(AC13&gt;1,S13="t",S13="d"),0,0))),IF(Q13="n",IF(OR(G13="vd",G13="td"),VLOOKUP(I13,$BV$2:$BW$6,2,1),IF(G13="vi",VLOOKUP(I13,$BS$2:$BT$3,2,1)*2*1.5,IF(AND(N13&lt;&gt;"01",G13="kt"),0.5,0)))))</f>
        <v>0</v>
      </c>
      <c r="AA13" s="68">
        <f t="shared" ref="AA13:AA76" si="12">IF(OR(G13="vd",G13="td",G13="tl"),I13*0.4,IF(AND(G13="vi",Q13="tc"),I13/10,IF(AND(G13="vi",Q13="n"),I13/9,IF(AND(S13="d",H13&gt;4),5*I13,IF(OR(S13="d",S13="t"),0,IF(S13="m",I13/4,0))))))</f>
        <v>0</v>
      </c>
      <c r="AC13" s="6" t="str">
        <f t="shared" ref="AC13:AC76" si="13">IF(OR(S13="n",AND(S13="t",(IFERROR(FIND("nghiệp",F13),0)+IFERROR(FIND("cuối khóa",F13),0))&gt;0)),"tn",S13)</f>
        <v>D</v>
      </c>
      <c r="AE13" s="69">
        <f t="shared" si="4"/>
        <v>1.5</v>
      </c>
      <c r="AO13" s="83"/>
      <c r="AP13" s="84"/>
      <c r="AQ13" s="72"/>
      <c r="AR13" s="72"/>
      <c r="AS13" s="83"/>
      <c r="AT13" s="84"/>
      <c r="AU13" s="72"/>
      <c r="AV13" s="72"/>
      <c r="AW13" s="83"/>
      <c r="AX13" s="84"/>
      <c r="AY13" s="72"/>
      <c r="AZ13" s="83"/>
      <c r="BR13" s="17"/>
      <c r="BS13" s="85"/>
      <c r="BT13" s="17"/>
    </row>
    <row r="14" spans="1:84" ht="18.95" hidden="1" customHeight="1" x14ac:dyDescent="0.25">
      <c r="A14" s="76"/>
      <c r="B14" s="77" t="s">
        <v>73</v>
      </c>
      <c r="C14" s="78"/>
      <c r="D14" s="78"/>
      <c r="E14" s="78"/>
      <c r="F14" s="77" t="s">
        <v>74</v>
      </c>
      <c r="G14" s="79"/>
      <c r="H14" s="80">
        <v>2</v>
      </c>
      <c r="I14" s="80">
        <v>11</v>
      </c>
      <c r="J14" s="80">
        <v>30</v>
      </c>
      <c r="K14" s="81"/>
      <c r="L14" s="80"/>
      <c r="M14" s="81">
        <v>4</v>
      </c>
      <c r="N14" s="81" t="s">
        <v>27</v>
      </c>
      <c r="O14" s="82"/>
      <c r="P14" s="6" t="str">
        <f t="shared" si="0"/>
        <v>1)</v>
      </c>
      <c r="Q14" s="6" t="str">
        <f t="shared" si="1"/>
        <v>tc</v>
      </c>
      <c r="R14" s="6" t="str">
        <f t="shared" si="2"/>
        <v/>
      </c>
      <c r="S14" s="6" t="str">
        <f t="shared" si="5"/>
        <v>L</v>
      </c>
      <c r="T14" s="58">
        <f t="shared" si="6"/>
        <v>1</v>
      </c>
      <c r="U14" s="58">
        <f t="shared" si="7"/>
        <v>1.5</v>
      </c>
      <c r="V14" s="58">
        <f t="shared" si="8"/>
        <v>1.5</v>
      </c>
      <c r="W14" s="58">
        <f t="shared" si="9"/>
        <v>1.5</v>
      </c>
      <c r="X14" s="58">
        <f t="shared" si="3"/>
        <v>0</v>
      </c>
      <c r="Y14" s="58">
        <f t="shared" si="10"/>
        <v>48</v>
      </c>
      <c r="Z14" s="6">
        <f t="shared" si="11"/>
        <v>0</v>
      </c>
      <c r="AA14" s="68">
        <f t="shared" si="12"/>
        <v>0</v>
      </c>
      <c r="AC14" s="6" t="str">
        <f t="shared" si="13"/>
        <v>L</v>
      </c>
      <c r="AE14" s="69">
        <f t="shared" si="4"/>
        <v>1</v>
      </c>
      <c r="AO14" s="83"/>
      <c r="AP14" s="84"/>
      <c r="AQ14" s="72"/>
      <c r="AR14" s="72"/>
      <c r="AS14" s="83"/>
      <c r="AT14" s="84"/>
      <c r="AU14" s="72"/>
      <c r="AV14" s="72"/>
      <c r="AW14" s="83"/>
      <c r="AX14" s="84"/>
      <c r="AY14" s="72"/>
      <c r="AZ14" s="83"/>
      <c r="BR14" s="17"/>
      <c r="BS14" s="85"/>
      <c r="BT14" s="17"/>
    </row>
    <row r="15" spans="1:84" ht="18.95" hidden="1" customHeight="1" x14ac:dyDescent="0.25">
      <c r="A15" s="76"/>
      <c r="B15" s="77" t="s">
        <v>75</v>
      </c>
      <c r="C15" s="78"/>
      <c r="D15" s="78"/>
      <c r="E15" s="78"/>
      <c r="F15" s="77" t="s">
        <v>76</v>
      </c>
      <c r="G15" s="79"/>
      <c r="H15" s="80">
        <v>2</v>
      </c>
      <c r="I15" s="80">
        <v>11</v>
      </c>
      <c r="J15" s="80">
        <v>30</v>
      </c>
      <c r="K15" s="81"/>
      <c r="L15" s="80"/>
      <c r="M15" s="81">
        <v>4</v>
      </c>
      <c r="N15" s="81" t="s">
        <v>27</v>
      </c>
      <c r="O15" s="82"/>
      <c r="P15" s="6" t="str">
        <f t="shared" si="0"/>
        <v>1)</v>
      </c>
      <c r="Q15" s="6" t="str">
        <f t="shared" si="1"/>
        <v>tc</v>
      </c>
      <c r="R15" s="6" t="str">
        <f t="shared" si="2"/>
        <v/>
      </c>
      <c r="S15" s="6" t="str">
        <f t="shared" si="5"/>
        <v>L</v>
      </c>
      <c r="T15" s="58">
        <f t="shared" si="6"/>
        <v>1</v>
      </c>
      <c r="U15" s="58">
        <f t="shared" si="7"/>
        <v>1.5</v>
      </c>
      <c r="V15" s="58">
        <f t="shared" si="8"/>
        <v>1.5</v>
      </c>
      <c r="W15" s="58">
        <f t="shared" si="9"/>
        <v>1.5</v>
      </c>
      <c r="X15" s="58">
        <f t="shared" si="3"/>
        <v>0</v>
      </c>
      <c r="Y15" s="58">
        <f t="shared" si="10"/>
        <v>48</v>
      </c>
      <c r="Z15" s="6">
        <f t="shared" si="11"/>
        <v>0</v>
      </c>
      <c r="AA15" s="68">
        <f t="shared" si="12"/>
        <v>0</v>
      </c>
      <c r="AC15" s="6" t="str">
        <f t="shared" si="13"/>
        <v>L</v>
      </c>
      <c r="AE15" s="69">
        <f t="shared" si="4"/>
        <v>1</v>
      </c>
      <c r="AO15" s="83"/>
      <c r="AP15" s="84"/>
      <c r="AQ15" s="72"/>
      <c r="AR15" s="72"/>
      <c r="AS15" s="83"/>
      <c r="AT15" s="84"/>
      <c r="AU15" s="72"/>
      <c r="AV15" s="72"/>
      <c r="AW15" s="83"/>
      <c r="AX15" s="84"/>
      <c r="AY15" s="72"/>
      <c r="AZ15" s="83"/>
      <c r="BR15" s="17"/>
      <c r="BS15" s="85"/>
      <c r="BT15" s="17"/>
    </row>
    <row r="16" spans="1:84" ht="18.95" hidden="1" customHeight="1" x14ac:dyDescent="0.25">
      <c r="A16" s="76"/>
      <c r="B16" s="77" t="s">
        <v>77</v>
      </c>
      <c r="C16" s="78"/>
      <c r="D16" s="78"/>
      <c r="E16" s="78"/>
      <c r="F16" s="77" t="s">
        <v>78</v>
      </c>
      <c r="G16" s="79"/>
      <c r="H16" s="80">
        <v>2</v>
      </c>
      <c r="I16" s="80">
        <v>11</v>
      </c>
      <c r="J16" s="80">
        <v>20</v>
      </c>
      <c r="K16" s="81">
        <v>1</v>
      </c>
      <c r="L16" s="80">
        <v>20</v>
      </c>
      <c r="M16" s="81">
        <v>4</v>
      </c>
      <c r="N16" s="81" t="s">
        <v>27</v>
      </c>
      <c r="O16" s="82"/>
      <c r="P16" s="6" t="str">
        <f t="shared" si="0"/>
        <v>1)</v>
      </c>
      <c r="Q16" s="6" t="str">
        <f t="shared" si="1"/>
        <v>tc</v>
      </c>
      <c r="R16" s="6" t="str">
        <f t="shared" si="2"/>
        <v>tn</v>
      </c>
      <c r="S16" s="6" t="str">
        <f t="shared" si="5"/>
        <v>L</v>
      </c>
      <c r="T16" s="58">
        <f t="shared" si="6"/>
        <v>1</v>
      </c>
      <c r="U16" s="58">
        <f t="shared" si="7"/>
        <v>1.5</v>
      </c>
      <c r="V16" s="58">
        <f t="shared" si="8"/>
        <v>1.5</v>
      </c>
      <c r="W16" s="58">
        <f t="shared" si="9"/>
        <v>1.5</v>
      </c>
      <c r="X16" s="58">
        <f t="shared" si="3"/>
        <v>10</v>
      </c>
      <c r="Y16" s="58">
        <f t="shared" si="10"/>
        <v>48</v>
      </c>
      <c r="Z16" s="6">
        <f t="shared" si="11"/>
        <v>0</v>
      </c>
      <c r="AA16" s="68">
        <f t="shared" si="12"/>
        <v>0</v>
      </c>
      <c r="AC16" s="6" t="str">
        <f t="shared" si="13"/>
        <v>L</v>
      </c>
      <c r="AE16" s="69">
        <f t="shared" si="4"/>
        <v>1</v>
      </c>
      <c r="AO16" s="83"/>
      <c r="AP16" s="84"/>
      <c r="AQ16" s="72"/>
      <c r="AR16" s="72"/>
      <c r="AS16" s="83"/>
      <c r="AT16" s="84"/>
      <c r="AU16" s="72"/>
      <c r="AV16" s="72"/>
      <c r="AW16" s="83"/>
      <c r="AX16" s="84"/>
      <c r="AY16" s="72"/>
      <c r="AZ16" s="83"/>
      <c r="BR16" s="17"/>
      <c r="BS16" s="85"/>
      <c r="BT16" s="17"/>
    </row>
    <row r="17" spans="1:72" ht="18.95" hidden="1" customHeight="1" x14ac:dyDescent="0.25">
      <c r="A17" s="76"/>
      <c r="B17" s="77" t="s">
        <v>79</v>
      </c>
      <c r="C17" s="78"/>
      <c r="D17" s="78"/>
      <c r="E17" s="78"/>
      <c r="F17" s="77" t="s">
        <v>80</v>
      </c>
      <c r="G17" s="79"/>
      <c r="H17" s="80">
        <v>2</v>
      </c>
      <c r="I17" s="80">
        <v>11</v>
      </c>
      <c r="J17" s="80">
        <v>30</v>
      </c>
      <c r="K17" s="81"/>
      <c r="L17" s="80"/>
      <c r="M17" s="81">
        <v>4</v>
      </c>
      <c r="N17" s="81" t="s">
        <v>27</v>
      </c>
      <c r="O17" s="82"/>
      <c r="P17" s="6" t="str">
        <f t="shared" si="0"/>
        <v>1)</v>
      </c>
      <c r="Q17" s="6" t="str">
        <f t="shared" si="1"/>
        <v>tc</v>
      </c>
      <c r="R17" s="6" t="str">
        <f t="shared" si="2"/>
        <v/>
      </c>
      <c r="S17" s="6" t="str">
        <f t="shared" si="5"/>
        <v>L</v>
      </c>
      <c r="T17" s="58">
        <f t="shared" si="6"/>
        <v>1</v>
      </c>
      <c r="U17" s="58">
        <f t="shared" si="7"/>
        <v>1.5</v>
      </c>
      <c r="V17" s="58">
        <f t="shared" si="8"/>
        <v>1.5</v>
      </c>
      <c r="W17" s="58">
        <f t="shared" si="9"/>
        <v>1.5</v>
      </c>
      <c r="X17" s="58">
        <f t="shared" si="3"/>
        <v>0</v>
      </c>
      <c r="Y17" s="58">
        <f t="shared" si="10"/>
        <v>48</v>
      </c>
      <c r="Z17" s="6">
        <f t="shared" si="11"/>
        <v>0</v>
      </c>
      <c r="AA17" s="68">
        <f t="shared" si="12"/>
        <v>0</v>
      </c>
      <c r="AC17" s="6" t="str">
        <f t="shared" si="13"/>
        <v>L</v>
      </c>
      <c r="AE17" s="69">
        <f t="shared" si="4"/>
        <v>1</v>
      </c>
      <c r="AO17" s="83"/>
      <c r="AP17" s="84"/>
      <c r="AQ17" s="72"/>
      <c r="AR17" s="72"/>
      <c r="AS17" s="83"/>
      <c r="AT17" s="84"/>
      <c r="AU17" s="72"/>
      <c r="AV17" s="72"/>
      <c r="AW17" s="83"/>
      <c r="AX17" s="84"/>
      <c r="AY17" s="72"/>
      <c r="AZ17" s="83"/>
      <c r="BA17" s="17"/>
      <c r="BB17" s="17"/>
      <c r="BR17" s="17"/>
      <c r="BS17" s="85"/>
      <c r="BT17" s="17"/>
    </row>
    <row r="18" spans="1:72" ht="28.5" hidden="1" customHeight="1" x14ac:dyDescent="0.25">
      <c r="A18" s="76"/>
      <c r="B18" s="77" t="s">
        <v>81</v>
      </c>
      <c r="C18" s="78"/>
      <c r="D18" s="78"/>
      <c r="E18" s="78"/>
      <c r="F18" s="77" t="s">
        <v>82</v>
      </c>
      <c r="G18" s="79"/>
      <c r="H18" s="80">
        <v>2</v>
      </c>
      <c r="I18" s="80">
        <v>11</v>
      </c>
      <c r="J18" s="80">
        <v>30</v>
      </c>
      <c r="K18" s="81"/>
      <c r="L18" s="80"/>
      <c r="M18" s="81">
        <v>4</v>
      </c>
      <c r="N18" s="81" t="s">
        <v>27</v>
      </c>
      <c r="O18" s="82"/>
      <c r="P18" s="6" t="str">
        <f t="shared" si="0"/>
        <v>1)</v>
      </c>
      <c r="Q18" s="6" t="str">
        <f t="shared" si="1"/>
        <v>tc</v>
      </c>
      <c r="R18" s="6" t="str">
        <f t="shared" si="2"/>
        <v/>
      </c>
      <c r="S18" s="6" t="str">
        <f t="shared" si="5"/>
        <v>L</v>
      </c>
      <c r="T18" s="58">
        <f t="shared" si="6"/>
        <v>1</v>
      </c>
      <c r="U18" s="58">
        <f t="shared" si="7"/>
        <v>1.5</v>
      </c>
      <c r="V18" s="58">
        <f t="shared" si="8"/>
        <v>1.5</v>
      </c>
      <c r="W18" s="58">
        <f t="shared" si="9"/>
        <v>1.5</v>
      </c>
      <c r="X18" s="58">
        <f t="shared" si="3"/>
        <v>0</v>
      </c>
      <c r="Y18" s="58">
        <f t="shared" si="10"/>
        <v>48</v>
      </c>
      <c r="Z18" s="6">
        <f t="shared" si="11"/>
        <v>0</v>
      </c>
      <c r="AA18" s="68">
        <f t="shared" si="12"/>
        <v>0</v>
      </c>
      <c r="AC18" s="6" t="str">
        <f t="shared" si="13"/>
        <v>L</v>
      </c>
      <c r="AE18" s="69">
        <f t="shared" si="4"/>
        <v>1</v>
      </c>
      <c r="AO18" s="83"/>
      <c r="AP18" s="84"/>
      <c r="AQ18" s="72"/>
      <c r="AR18" s="72"/>
      <c r="AS18" s="83"/>
      <c r="AT18" s="84"/>
      <c r="AU18" s="72"/>
      <c r="AV18" s="72"/>
      <c r="AW18" s="83"/>
      <c r="AX18" s="84"/>
      <c r="AY18" s="72"/>
      <c r="AZ18" s="83"/>
      <c r="BP18" s="17"/>
      <c r="BQ18" s="17"/>
      <c r="BR18" s="17"/>
      <c r="BS18" s="85"/>
      <c r="BT18" s="17"/>
    </row>
    <row r="19" spans="1:72" ht="18.95" hidden="1" customHeight="1" x14ac:dyDescent="0.25">
      <c r="A19" s="86"/>
      <c r="B19" s="87" t="s">
        <v>83</v>
      </c>
      <c r="C19" s="88"/>
      <c r="D19" s="88"/>
      <c r="E19" s="88"/>
      <c r="F19" s="87" t="s">
        <v>84</v>
      </c>
      <c r="G19" s="89"/>
      <c r="H19" s="90">
        <v>2</v>
      </c>
      <c r="I19" s="80">
        <v>11</v>
      </c>
      <c r="J19" s="90">
        <v>25</v>
      </c>
      <c r="K19" s="91">
        <v>1</v>
      </c>
      <c r="L19" s="90">
        <v>10</v>
      </c>
      <c r="M19" s="91">
        <v>4</v>
      </c>
      <c r="N19" s="91" t="s">
        <v>27</v>
      </c>
      <c r="O19" s="92"/>
      <c r="P19" s="6" t="str">
        <f t="shared" si="0"/>
        <v>1)</v>
      </c>
      <c r="Q19" s="6" t="str">
        <f t="shared" si="1"/>
        <v>tc</v>
      </c>
      <c r="R19" s="6" t="str">
        <f t="shared" si="2"/>
        <v>tn</v>
      </c>
      <c r="S19" s="6" t="str">
        <f t="shared" si="5"/>
        <v>L</v>
      </c>
      <c r="T19" s="58">
        <f t="shared" si="6"/>
        <v>1</v>
      </c>
      <c r="U19" s="58">
        <f t="shared" si="7"/>
        <v>1.5</v>
      </c>
      <c r="V19" s="58">
        <f t="shared" si="8"/>
        <v>1.5</v>
      </c>
      <c r="W19" s="58">
        <f t="shared" si="9"/>
        <v>1.5</v>
      </c>
      <c r="X19" s="58">
        <f t="shared" si="3"/>
        <v>5</v>
      </c>
      <c r="Y19" s="58">
        <f t="shared" si="10"/>
        <v>48</v>
      </c>
      <c r="Z19" s="6">
        <f t="shared" si="11"/>
        <v>0</v>
      </c>
      <c r="AA19" s="68">
        <f t="shared" si="12"/>
        <v>0</v>
      </c>
      <c r="AC19" s="6" t="str">
        <f t="shared" si="13"/>
        <v>L</v>
      </c>
      <c r="AE19" s="69">
        <f t="shared" si="4"/>
        <v>1</v>
      </c>
      <c r="AO19" s="83"/>
      <c r="AP19" s="84"/>
      <c r="AQ19" s="72"/>
      <c r="AR19" s="72"/>
      <c r="AS19" s="83"/>
      <c r="AT19" s="84"/>
      <c r="AU19" s="72"/>
      <c r="AV19" s="72"/>
      <c r="AW19" s="83"/>
      <c r="AX19" s="84"/>
      <c r="AY19" s="72"/>
      <c r="AZ19" s="83"/>
      <c r="BR19" s="17"/>
      <c r="BS19" s="85"/>
      <c r="BT19" s="17"/>
    </row>
    <row r="20" spans="1:72" ht="18.95" hidden="1" customHeight="1" x14ac:dyDescent="0.25">
      <c r="A20" s="93"/>
      <c r="B20" s="94" t="s">
        <v>85</v>
      </c>
      <c r="C20" s="95"/>
      <c r="D20" s="95"/>
      <c r="E20" s="95"/>
      <c r="F20" s="94" t="s">
        <v>86</v>
      </c>
      <c r="G20" s="96"/>
      <c r="H20" s="97">
        <v>2</v>
      </c>
      <c r="I20" s="80">
        <v>11</v>
      </c>
      <c r="J20" s="97">
        <v>30</v>
      </c>
      <c r="K20" s="97"/>
      <c r="L20" s="97"/>
      <c r="M20" s="97">
        <v>4</v>
      </c>
      <c r="N20" s="97" t="s">
        <v>27</v>
      </c>
      <c r="O20" s="98"/>
      <c r="P20" s="6" t="str">
        <f t="shared" si="0"/>
        <v>1)</v>
      </c>
      <c r="Q20" s="6" t="str">
        <f t="shared" si="1"/>
        <v>tc</v>
      </c>
      <c r="R20" s="6" t="str">
        <f t="shared" si="2"/>
        <v/>
      </c>
      <c r="S20" s="6" t="str">
        <f t="shared" si="5"/>
        <v>L</v>
      </c>
      <c r="T20" s="58">
        <f t="shared" si="6"/>
        <v>1</v>
      </c>
      <c r="U20" s="58">
        <f t="shared" si="7"/>
        <v>1.5</v>
      </c>
      <c r="V20" s="58">
        <f t="shared" si="8"/>
        <v>1.5</v>
      </c>
      <c r="W20" s="58">
        <f t="shared" si="9"/>
        <v>1.5</v>
      </c>
      <c r="X20" s="58">
        <f t="shared" si="3"/>
        <v>0</v>
      </c>
      <c r="Y20" s="58">
        <f t="shared" si="10"/>
        <v>48</v>
      </c>
      <c r="Z20" s="6">
        <f t="shared" si="11"/>
        <v>0</v>
      </c>
      <c r="AA20" s="68">
        <f t="shared" si="12"/>
        <v>0</v>
      </c>
      <c r="AC20" s="6" t="str">
        <f t="shared" si="13"/>
        <v>L</v>
      </c>
      <c r="AE20" s="69">
        <f t="shared" si="4"/>
        <v>1</v>
      </c>
      <c r="AO20" s="83"/>
      <c r="AP20" s="84"/>
      <c r="AQ20" s="72"/>
      <c r="AR20" s="72"/>
      <c r="AS20" s="83"/>
      <c r="AT20" s="84"/>
      <c r="AU20" s="72"/>
      <c r="AV20" s="72"/>
      <c r="AW20" s="83"/>
      <c r="AX20" s="84"/>
      <c r="AY20" s="72"/>
      <c r="AZ20" s="83"/>
      <c r="BR20" s="17"/>
      <c r="BS20" s="85"/>
      <c r="BT20" s="17"/>
    </row>
    <row r="21" spans="1:72" ht="5.25" hidden="1" customHeight="1" x14ac:dyDescent="0.25">
      <c r="A21" s="99"/>
      <c r="B21" s="100"/>
      <c r="C21" s="101"/>
      <c r="D21" s="101"/>
      <c r="E21" s="101"/>
      <c r="F21" s="100"/>
      <c r="G21" s="102"/>
      <c r="H21" s="99"/>
      <c r="I21" s="99"/>
      <c r="J21" s="99"/>
      <c r="K21" s="99"/>
      <c r="L21" s="99"/>
      <c r="M21" s="99"/>
      <c r="N21" s="99"/>
      <c r="O21" s="99"/>
      <c r="P21" s="6" t="str">
        <f t="shared" si="0"/>
        <v/>
      </c>
      <c r="Q21" s="6" t="str">
        <f t="shared" si="1"/>
        <v/>
      </c>
      <c r="R21" s="6" t="str">
        <f t="shared" si="2"/>
        <v/>
      </c>
      <c r="S21" s="6" t="str">
        <f t="shared" si="5"/>
        <v/>
      </c>
      <c r="T21" s="58">
        <f t="shared" si="6"/>
        <v>1</v>
      </c>
      <c r="U21" s="58">
        <f t="shared" si="7"/>
        <v>1</v>
      </c>
      <c r="V21" s="58">
        <f t="shared" si="8"/>
        <v>1</v>
      </c>
      <c r="W21" s="58">
        <f t="shared" si="9"/>
        <v>1</v>
      </c>
      <c r="X21" s="58">
        <f t="shared" si="3"/>
        <v>0</v>
      </c>
      <c r="Y21" s="58" t="b">
        <f t="shared" si="10"/>
        <v>0</v>
      </c>
      <c r="Z21" s="6" t="b">
        <f t="shared" si="11"/>
        <v>0</v>
      </c>
      <c r="AA21" s="68">
        <f t="shared" si="12"/>
        <v>0</v>
      </c>
      <c r="AC21" s="6" t="str">
        <f t="shared" si="13"/>
        <v/>
      </c>
      <c r="AE21" s="69">
        <f t="shared" si="4"/>
        <v>1</v>
      </c>
      <c r="AO21" s="83"/>
      <c r="AP21" s="84"/>
      <c r="AQ21" s="72"/>
      <c r="AR21" s="72"/>
      <c r="AS21" s="83"/>
      <c r="AT21" s="84"/>
      <c r="AU21" s="72"/>
      <c r="AV21" s="72"/>
      <c r="AW21" s="83"/>
      <c r="AX21" s="84"/>
      <c r="AY21" s="72"/>
      <c r="AZ21" s="83"/>
      <c r="BA21" s="17"/>
      <c r="BB21" s="17"/>
      <c r="BR21" s="17"/>
      <c r="BS21" s="85"/>
      <c r="BT21" s="17"/>
    </row>
    <row r="22" spans="1:72" ht="24.95" customHeight="1" x14ac:dyDescent="0.25">
      <c r="A22" s="44" t="s">
        <v>87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" t="str">
        <f t="shared" si="0"/>
        <v/>
      </c>
      <c r="Q22" s="6" t="str">
        <f t="shared" si="1"/>
        <v/>
      </c>
      <c r="R22" s="6" t="str">
        <f t="shared" si="2"/>
        <v/>
      </c>
      <c r="S22" s="6" t="str">
        <f t="shared" si="5"/>
        <v/>
      </c>
      <c r="T22" s="58">
        <f t="shared" si="6"/>
        <v>1</v>
      </c>
      <c r="U22" s="58">
        <f t="shared" si="7"/>
        <v>1</v>
      </c>
      <c r="V22" s="58">
        <f t="shared" si="8"/>
        <v>1</v>
      </c>
      <c r="W22" s="58">
        <f t="shared" si="9"/>
        <v>1</v>
      </c>
      <c r="X22" s="58">
        <f t="shared" si="3"/>
        <v>0</v>
      </c>
      <c r="Y22" s="58" t="b">
        <f t="shared" si="10"/>
        <v>0</v>
      </c>
      <c r="Z22" s="6" t="b">
        <f t="shared" si="11"/>
        <v>0</v>
      </c>
      <c r="AA22" s="68">
        <f t="shared" si="12"/>
        <v>0</v>
      </c>
      <c r="AC22" s="6" t="str">
        <f t="shared" si="13"/>
        <v/>
      </c>
      <c r="AE22" s="69">
        <f t="shared" si="4"/>
        <v>1</v>
      </c>
      <c r="AO22" s="83"/>
      <c r="AP22" s="84"/>
      <c r="AQ22" s="72"/>
      <c r="AR22" s="72"/>
      <c r="AS22" s="83"/>
      <c r="AT22" s="84"/>
      <c r="AU22" s="72"/>
      <c r="AV22" s="72"/>
      <c r="AW22" s="83"/>
      <c r="AX22" s="84"/>
      <c r="AY22" s="72"/>
      <c r="AZ22" s="83"/>
      <c r="BA22" s="17"/>
      <c r="BB22" s="17"/>
      <c r="BR22" s="17"/>
      <c r="BS22" s="85"/>
      <c r="BT22" s="17"/>
    </row>
    <row r="23" spans="1:72" ht="9" customHeight="1" thickBot="1" x14ac:dyDescent="0.3">
      <c r="A23" s="58"/>
      <c r="B23" s="103"/>
      <c r="C23" s="104"/>
      <c r="D23" s="104"/>
      <c r="E23" s="104"/>
      <c r="F23" s="103"/>
      <c r="G23" s="105"/>
      <c r="H23" s="58"/>
      <c r="I23" s="58"/>
      <c r="J23" s="58"/>
      <c r="K23" s="58"/>
      <c r="L23" s="58"/>
      <c r="M23" s="58"/>
      <c r="N23" s="58"/>
      <c r="O23" s="58"/>
      <c r="P23" s="6" t="str">
        <f t="shared" si="0"/>
        <v/>
      </c>
      <c r="Q23" s="6" t="str">
        <f t="shared" si="1"/>
        <v/>
      </c>
      <c r="R23" s="6" t="str">
        <f t="shared" si="2"/>
        <v/>
      </c>
      <c r="S23" s="6" t="str">
        <f t="shared" si="5"/>
        <v/>
      </c>
      <c r="T23" s="58">
        <f t="shared" si="6"/>
        <v>1</v>
      </c>
      <c r="U23" s="58">
        <f t="shared" si="7"/>
        <v>1</v>
      </c>
      <c r="V23" s="58">
        <f t="shared" si="8"/>
        <v>1</v>
      </c>
      <c r="W23" s="58">
        <f t="shared" si="9"/>
        <v>1</v>
      </c>
      <c r="X23" s="58">
        <f t="shared" si="3"/>
        <v>0</v>
      </c>
      <c r="Y23" s="58" t="b">
        <f t="shared" si="10"/>
        <v>0</v>
      </c>
      <c r="Z23" s="6" t="b">
        <f t="shared" si="11"/>
        <v>0</v>
      </c>
      <c r="AA23" s="68">
        <f t="shared" si="12"/>
        <v>0</v>
      </c>
      <c r="AC23" s="6" t="str">
        <f t="shared" si="13"/>
        <v/>
      </c>
      <c r="AE23" s="69">
        <f t="shared" si="4"/>
        <v>1</v>
      </c>
      <c r="AO23" s="83"/>
      <c r="AP23" s="84"/>
      <c r="AQ23" s="72"/>
      <c r="AR23" s="72"/>
      <c r="AS23" s="83"/>
      <c r="AT23" s="84"/>
      <c r="AU23" s="72"/>
      <c r="AV23" s="72"/>
      <c r="AW23" s="83"/>
      <c r="AX23" s="84"/>
      <c r="AY23" s="72"/>
      <c r="AZ23" s="83"/>
      <c r="BR23" s="17"/>
      <c r="BS23" s="17"/>
      <c r="BT23" s="17"/>
    </row>
    <row r="24" spans="1:72" ht="18.95" customHeight="1" x14ac:dyDescent="0.25">
      <c r="A24" s="49" t="s">
        <v>40</v>
      </c>
      <c r="B24" s="50" t="s">
        <v>41</v>
      </c>
      <c r="C24" s="50" t="s">
        <v>42</v>
      </c>
      <c r="D24" s="50" t="s">
        <v>43</v>
      </c>
      <c r="E24" s="50" t="s">
        <v>44</v>
      </c>
      <c r="F24" s="50" t="s">
        <v>45</v>
      </c>
      <c r="G24" s="50" t="s">
        <v>46</v>
      </c>
      <c r="H24" s="50" t="s">
        <v>47</v>
      </c>
      <c r="I24" s="50" t="s">
        <v>48</v>
      </c>
      <c r="J24" s="50"/>
      <c r="K24" s="50" t="s">
        <v>49</v>
      </c>
      <c r="L24" s="50"/>
      <c r="M24" s="50" t="s">
        <v>50</v>
      </c>
      <c r="N24" s="50" t="s">
        <v>51</v>
      </c>
      <c r="O24" s="51" t="s">
        <v>52</v>
      </c>
      <c r="P24" s="6" t="str">
        <f t="shared" si="0"/>
        <v>ần</v>
      </c>
      <c r="Q24" s="6" t="str">
        <f t="shared" si="1"/>
        <v/>
      </c>
      <c r="R24" s="6" t="str">
        <f t="shared" si="2"/>
        <v/>
      </c>
      <c r="S24" s="6" t="str">
        <f t="shared" si="5"/>
        <v xml:space="preserve"> </v>
      </c>
      <c r="T24" s="58">
        <f t="shared" si="6"/>
        <v>1</v>
      </c>
      <c r="U24" s="58">
        <f t="shared" si="7"/>
        <v>1</v>
      </c>
      <c r="V24" s="58">
        <f t="shared" si="8"/>
        <v>1</v>
      </c>
      <c r="W24" s="58">
        <f t="shared" si="9"/>
        <v>1</v>
      </c>
      <c r="X24" s="58">
        <f t="shared" si="3"/>
        <v>0</v>
      </c>
      <c r="Y24" s="58" t="b">
        <f t="shared" si="10"/>
        <v>0</v>
      </c>
      <c r="Z24" s="6" t="b">
        <f t="shared" si="11"/>
        <v>0</v>
      </c>
      <c r="AA24" s="68">
        <f t="shared" si="12"/>
        <v>0</v>
      </c>
      <c r="AC24" s="6" t="str">
        <f t="shared" si="13"/>
        <v xml:space="preserve"> </v>
      </c>
      <c r="AE24" s="69">
        <f t="shared" si="4"/>
        <v>1</v>
      </c>
      <c r="AO24" s="83"/>
      <c r="AP24" s="84"/>
      <c r="AQ24" s="72"/>
      <c r="AR24" s="72"/>
      <c r="AS24" s="83"/>
      <c r="AT24" s="84"/>
      <c r="AU24" s="72"/>
      <c r="AV24" s="72"/>
      <c r="AW24" s="83"/>
      <c r="AX24" s="84"/>
      <c r="AY24" s="72"/>
      <c r="AZ24" s="83"/>
    </row>
    <row r="25" spans="1:72" ht="57.95" customHeight="1" x14ac:dyDescent="0.25">
      <c r="A25" s="54"/>
      <c r="B25" s="55"/>
      <c r="C25" s="55"/>
      <c r="D25" s="55"/>
      <c r="E25" s="55"/>
      <c r="F25" s="55"/>
      <c r="G25" s="55"/>
      <c r="H25" s="55"/>
      <c r="I25" s="56" t="s">
        <v>53</v>
      </c>
      <c r="J25" s="56" t="s">
        <v>54</v>
      </c>
      <c r="K25" s="56" t="s">
        <v>55</v>
      </c>
      <c r="L25" s="56" t="s">
        <v>56</v>
      </c>
      <c r="M25" s="55"/>
      <c r="N25" s="55"/>
      <c r="O25" s="57"/>
      <c r="P25" s="6" t="str">
        <f t="shared" si="0"/>
        <v/>
      </c>
      <c r="Q25" s="6" t="str">
        <f t="shared" si="1"/>
        <v/>
      </c>
      <c r="R25" s="6" t="str">
        <f t="shared" si="2"/>
        <v/>
      </c>
      <c r="S25" s="6" t="str">
        <f t="shared" si="5"/>
        <v/>
      </c>
      <c r="T25" s="58">
        <f t="shared" si="6"/>
        <v>1</v>
      </c>
      <c r="U25" s="58">
        <f t="shared" si="7"/>
        <v>1</v>
      </c>
      <c r="V25" s="58">
        <f t="shared" si="8"/>
        <v>1</v>
      </c>
      <c r="W25" s="58">
        <f t="shared" si="9"/>
        <v>1</v>
      </c>
      <c r="X25" s="58">
        <f t="shared" si="3"/>
        <v>0</v>
      </c>
      <c r="Y25" s="58" t="b">
        <f t="shared" si="10"/>
        <v>0</v>
      </c>
      <c r="Z25" s="6" t="b">
        <f t="shared" si="11"/>
        <v>0</v>
      </c>
      <c r="AA25" s="68">
        <f t="shared" si="12"/>
        <v>0</v>
      </c>
      <c r="AC25" s="6" t="str">
        <f t="shared" si="13"/>
        <v/>
      </c>
      <c r="AE25" s="69">
        <f t="shared" si="4"/>
        <v>1</v>
      </c>
      <c r="AO25" s="83"/>
      <c r="AP25" s="84"/>
      <c r="AQ25" s="72"/>
      <c r="AR25" s="72"/>
      <c r="AS25" s="83"/>
      <c r="AT25" s="84"/>
      <c r="AU25" s="72"/>
      <c r="AV25" s="72"/>
      <c r="AW25" s="83"/>
      <c r="AX25" s="84"/>
      <c r="AY25" s="72"/>
      <c r="AZ25" s="83"/>
    </row>
    <row r="26" spans="1:72" ht="18" customHeight="1" x14ac:dyDescent="0.25">
      <c r="A26" s="62">
        <v>1</v>
      </c>
      <c r="B26" s="63" t="s">
        <v>88</v>
      </c>
      <c r="C26" s="64"/>
      <c r="D26" s="64"/>
      <c r="E26" s="64"/>
      <c r="F26" s="63" t="s">
        <v>89</v>
      </c>
      <c r="G26" s="65"/>
      <c r="H26" s="66">
        <v>2</v>
      </c>
      <c r="I26" s="66">
        <v>52</v>
      </c>
      <c r="J26" s="66">
        <v>30</v>
      </c>
      <c r="K26" s="66">
        <f t="shared" ref="K26:K79" si="14">IF(AND(VALUE(N26)=2,J26&gt;0,L26&gt;0,I26&gt;40),2,IF(AND(VALUE(N26)=2,J26&gt;0,L26&gt;0,I26&lt;=40),1,IF(AND(VALUE(N26)&gt;2,J26&gt;0,L26&gt;0,I26&lt;=55),1,IF(AND(VALUE(N26)&gt;2,J26&gt;0,L26&gt;0,I26&gt;55),2,0))))</f>
        <v>0</v>
      </c>
      <c r="L26" s="66">
        <v>0</v>
      </c>
      <c r="M26" s="66">
        <f>IF(AND(VALUE(N26)&gt;1,J26&gt;0),H26*2,0)</f>
        <v>4</v>
      </c>
      <c r="N26" s="66" t="str">
        <f t="shared" ref="N26:N70" si="15">IF(RIGHT(B26,1)="c",MID(B26,4,2),MID(B26,5,2))</f>
        <v>05</v>
      </c>
      <c r="O26" s="67" t="s">
        <v>90</v>
      </c>
      <c r="P26" s="6" t="str">
        <f t="shared" si="0"/>
        <v>01</v>
      </c>
      <c r="Q26" s="6" t="str">
        <f t="shared" si="1"/>
        <v>tc</v>
      </c>
      <c r="R26" s="6" t="str">
        <f t="shared" si="2"/>
        <v/>
      </c>
      <c r="S26" s="6" t="str">
        <f t="shared" si="5"/>
        <v>L</v>
      </c>
      <c r="T26" s="58">
        <f t="shared" si="6"/>
        <v>1.2</v>
      </c>
      <c r="U26" s="58">
        <f t="shared" si="7"/>
        <v>1</v>
      </c>
      <c r="V26" s="58">
        <f t="shared" si="8"/>
        <v>1</v>
      </c>
      <c r="W26" s="58">
        <f t="shared" si="9"/>
        <v>1</v>
      </c>
      <c r="X26" s="58">
        <f t="shared" si="3"/>
        <v>0</v>
      </c>
      <c r="Y26" s="58">
        <f t="shared" si="10"/>
        <v>39</v>
      </c>
      <c r="Z26" s="6">
        <f t="shared" si="11"/>
        <v>0</v>
      </c>
      <c r="AA26" s="68">
        <f t="shared" si="12"/>
        <v>0</v>
      </c>
      <c r="AC26" s="6" t="str">
        <f t="shared" si="13"/>
        <v>L</v>
      </c>
      <c r="AE26" s="69">
        <f t="shared" si="4"/>
        <v>1.2</v>
      </c>
      <c r="AQ26" s="17"/>
      <c r="AR26" s="17"/>
      <c r="AU26" s="17"/>
      <c r="AV26" s="17"/>
    </row>
    <row r="27" spans="1:72" ht="18" customHeight="1" x14ac:dyDescent="0.25">
      <c r="A27" s="106">
        <v>2</v>
      </c>
      <c r="B27" s="107" t="s">
        <v>88</v>
      </c>
      <c r="C27" s="108"/>
      <c r="D27" s="108"/>
      <c r="E27" s="108"/>
      <c r="F27" s="107" t="s">
        <v>91</v>
      </c>
      <c r="G27" s="109"/>
      <c r="H27" s="81">
        <v>2</v>
      </c>
      <c r="I27" s="81">
        <v>49</v>
      </c>
      <c r="J27" s="81">
        <v>30</v>
      </c>
      <c r="K27" s="81">
        <f t="shared" si="14"/>
        <v>0</v>
      </c>
      <c r="L27" s="81">
        <v>0</v>
      </c>
      <c r="M27" s="81">
        <f t="shared" ref="M27:M79" si="16">IF(AND(VALUE(N27)&gt;1,J27&gt;0),H27*2,0)</f>
        <v>4</v>
      </c>
      <c r="N27" s="81" t="str">
        <f t="shared" si="15"/>
        <v>05</v>
      </c>
      <c r="O27" s="110" t="s">
        <v>90</v>
      </c>
      <c r="P27" s="6" t="str">
        <f t="shared" si="0"/>
        <v>02</v>
      </c>
      <c r="Q27" s="6" t="str">
        <f t="shared" si="1"/>
        <v>tc</v>
      </c>
      <c r="R27" s="6" t="str">
        <f t="shared" si="2"/>
        <v/>
      </c>
      <c r="S27" s="6" t="str">
        <f t="shared" si="5"/>
        <v>L</v>
      </c>
      <c r="T27" s="58">
        <f t="shared" si="6"/>
        <v>1.1000000000000001</v>
      </c>
      <c r="U27" s="58">
        <f t="shared" si="7"/>
        <v>1</v>
      </c>
      <c r="V27" s="58">
        <f t="shared" si="8"/>
        <v>1</v>
      </c>
      <c r="W27" s="58">
        <f t="shared" si="9"/>
        <v>1</v>
      </c>
      <c r="X27" s="58">
        <f t="shared" si="3"/>
        <v>0</v>
      </c>
      <c r="Y27" s="58">
        <f t="shared" si="10"/>
        <v>36</v>
      </c>
      <c r="Z27" s="6">
        <f t="shared" si="11"/>
        <v>0</v>
      </c>
      <c r="AA27" s="68">
        <f t="shared" si="12"/>
        <v>0</v>
      </c>
      <c r="AC27" s="6" t="str">
        <f t="shared" si="13"/>
        <v>L</v>
      </c>
      <c r="AE27" s="69">
        <f t="shared" si="4"/>
        <v>1.1000000000000001</v>
      </c>
      <c r="AQ27" s="17"/>
      <c r="AR27" s="17"/>
      <c r="AU27" s="17"/>
      <c r="AV27" s="17"/>
    </row>
    <row r="28" spans="1:72" ht="18" customHeight="1" x14ac:dyDescent="0.25">
      <c r="A28" s="106">
        <v>3</v>
      </c>
      <c r="B28" s="107" t="s">
        <v>88</v>
      </c>
      <c r="C28" s="108"/>
      <c r="D28" s="108"/>
      <c r="E28" s="108"/>
      <c r="F28" s="107" t="s">
        <v>92</v>
      </c>
      <c r="G28" s="109"/>
      <c r="H28" s="81">
        <v>2</v>
      </c>
      <c r="I28" s="81">
        <v>48</v>
      </c>
      <c r="J28" s="81">
        <v>30</v>
      </c>
      <c r="K28" s="81">
        <f t="shared" si="14"/>
        <v>0</v>
      </c>
      <c r="L28" s="81">
        <v>0</v>
      </c>
      <c r="M28" s="81">
        <f t="shared" si="16"/>
        <v>4</v>
      </c>
      <c r="N28" s="81" t="str">
        <f t="shared" si="15"/>
        <v>05</v>
      </c>
      <c r="O28" s="110" t="s">
        <v>90</v>
      </c>
      <c r="P28" s="6" t="str">
        <f t="shared" si="0"/>
        <v>03</v>
      </c>
      <c r="Q28" s="6" t="str">
        <f t="shared" si="1"/>
        <v>tc</v>
      </c>
      <c r="R28" s="6" t="str">
        <f t="shared" si="2"/>
        <v/>
      </c>
      <c r="S28" s="6" t="str">
        <f t="shared" si="5"/>
        <v>L</v>
      </c>
      <c r="T28" s="58">
        <f t="shared" si="6"/>
        <v>1.1000000000000001</v>
      </c>
      <c r="U28" s="58">
        <f t="shared" si="7"/>
        <v>1</v>
      </c>
      <c r="V28" s="58">
        <f t="shared" si="8"/>
        <v>1</v>
      </c>
      <c r="W28" s="58">
        <f t="shared" si="9"/>
        <v>1</v>
      </c>
      <c r="X28" s="58">
        <f t="shared" si="3"/>
        <v>0</v>
      </c>
      <c r="Y28" s="58">
        <f t="shared" si="10"/>
        <v>36</v>
      </c>
      <c r="Z28" s="6">
        <f t="shared" si="11"/>
        <v>0</v>
      </c>
      <c r="AA28" s="68">
        <f t="shared" si="12"/>
        <v>0</v>
      </c>
      <c r="AC28" s="6" t="str">
        <f t="shared" si="13"/>
        <v>L</v>
      </c>
      <c r="AE28" s="69">
        <f t="shared" si="4"/>
        <v>1.1000000000000001</v>
      </c>
      <c r="AQ28" s="17"/>
      <c r="AR28" s="17"/>
      <c r="AU28" s="17"/>
      <c r="AV28" s="17"/>
    </row>
    <row r="29" spans="1:72" ht="18" customHeight="1" x14ac:dyDescent="0.25">
      <c r="A29" s="106">
        <v>4</v>
      </c>
      <c r="B29" s="107" t="s">
        <v>88</v>
      </c>
      <c r="C29" s="108"/>
      <c r="D29" s="108"/>
      <c r="E29" s="108"/>
      <c r="F29" s="107" t="s">
        <v>93</v>
      </c>
      <c r="G29" s="109"/>
      <c r="H29" s="81">
        <v>2</v>
      </c>
      <c r="I29" s="81">
        <v>47</v>
      </c>
      <c r="J29" s="81">
        <v>30</v>
      </c>
      <c r="K29" s="81">
        <f t="shared" si="14"/>
        <v>0</v>
      </c>
      <c r="L29" s="81">
        <v>0</v>
      </c>
      <c r="M29" s="81">
        <f t="shared" si="16"/>
        <v>4</v>
      </c>
      <c r="N29" s="81" t="str">
        <f t="shared" si="15"/>
        <v>05</v>
      </c>
      <c r="O29" s="110" t="s">
        <v>90</v>
      </c>
      <c r="P29" s="6" t="str">
        <f t="shared" si="0"/>
        <v>04</v>
      </c>
      <c r="Q29" s="6" t="str">
        <f t="shared" si="1"/>
        <v>tc</v>
      </c>
      <c r="R29" s="6" t="str">
        <f t="shared" si="2"/>
        <v/>
      </c>
      <c r="S29" s="6" t="str">
        <f t="shared" si="5"/>
        <v>L</v>
      </c>
      <c r="T29" s="58">
        <f t="shared" si="6"/>
        <v>1.1000000000000001</v>
      </c>
      <c r="U29" s="58">
        <f t="shared" si="7"/>
        <v>1</v>
      </c>
      <c r="V29" s="58">
        <f t="shared" si="8"/>
        <v>1</v>
      </c>
      <c r="W29" s="58">
        <f t="shared" si="9"/>
        <v>1</v>
      </c>
      <c r="X29" s="58">
        <f t="shared" si="3"/>
        <v>0</v>
      </c>
      <c r="Y29" s="58">
        <f t="shared" si="10"/>
        <v>36</v>
      </c>
      <c r="Z29" s="6">
        <f t="shared" si="11"/>
        <v>0</v>
      </c>
      <c r="AA29" s="68">
        <f t="shared" si="12"/>
        <v>0</v>
      </c>
      <c r="AC29" s="6" t="str">
        <f t="shared" si="13"/>
        <v>L</v>
      </c>
      <c r="AE29" s="69">
        <f t="shared" si="4"/>
        <v>1.1000000000000001</v>
      </c>
      <c r="AQ29" s="17"/>
      <c r="AR29" s="17"/>
      <c r="AU29" s="17"/>
      <c r="AV29" s="17"/>
    </row>
    <row r="30" spans="1:72" ht="18" customHeight="1" x14ac:dyDescent="0.25">
      <c r="A30" s="106">
        <v>5</v>
      </c>
      <c r="B30" s="107" t="s">
        <v>94</v>
      </c>
      <c r="C30" s="108"/>
      <c r="D30" s="108"/>
      <c r="E30" s="108"/>
      <c r="F30" s="107" t="s">
        <v>95</v>
      </c>
      <c r="G30" s="109"/>
      <c r="H30" s="81">
        <v>1</v>
      </c>
      <c r="I30" s="81">
        <v>26</v>
      </c>
      <c r="J30" s="81">
        <v>0</v>
      </c>
      <c r="K30" s="81">
        <f t="shared" si="14"/>
        <v>0</v>
      </c>
      <c r="L30" s="81">
        <v>36</v>
      </c>
      <c r="M30" s="81">
        <f t="shared" si="16"/>
        <v>0</v>
      </c>
      <c r="N30" s="81" t="str">
        <f t="shared" si="15"/>
        <v>05</v>
      </c>
      <c r="O30" s="110" t="s">
        <v>90</v>
      </c>
      <c r="P30" s="6" t="str">
        <f t="shared" si="0"/>
        <v>01</v>
      </c>
      <c r="Q30" s="6" t="str">
        <f t="shared" si="1"/>
        <v>tc</v>
      </c>
      <c r="R30" s="6" t="str">
        <f t="shared" si="2"/>
        <v/>
      </c>
      <c r="S30" s="6" t="str">
        <f t="shared" si="5"/>
        <v>T</v>
      </c>
      <c r="T30" s="58">
        <f t="shared" si="6"/>
        <v>24</v>
      </c>
      <c r="U30" s="58">
        <f t="shared" si="7"/>
        <v>1</v>
      </c>
      <c r="V30" s="58">
        <f t="shared" si="8"/>
        <v>1</v>
      </c>
      <c r="W30" s="58">
        <f t="shared" si="9"/>
        <v>1</v>
      </c>
      <c r="X30" s="58">
        <f t="shared" si="3"/>
        <v>0</v>
      </c>
      <c r="Y30" s="58">
        <f t="shared" si="10"/>
        <v>24</v>
      </c>
      <c r="Z30" s="6">
        <f t="shared" si="11"/>
        <v>0</v>
      </c>
      <c r="AA30" s="68">
        <f t="shared" si="12"/>
        <v>0</v>
      </c>
      <c r="AB30" s="7" t="s">
        <v>96</v>
      </c>
      <c r="AC30" s="6" t="str">
        <f t="shared" si="13"/>
        <v>T</v>
      </c>
      <c r="AE30" s="69">
        <f t="shared" si="4"/>
        <v>24</v>
      </c>
      <c r="AQ30" s="17"/>
      <c r="AR30" s="17"/>
      <c r="AU30" s="17"/>
      <c r="AV30" s="17"/>
    </row>
    <row r="31" spans="1:72" ht="18" customHeight="1" x14ac:dyDescent="0.25">
      <c r="A31" s="106">
        <v>6</v>
      </c>
      <c r="B31" s="107" t="s">
        <v>94</v>
      </c>
      <c r="C31" s="108"/>
      <c r="D31" s="108"/>
      <c r="E31" s="108"/>
      <c r="F31" s="107" t="s">
        <v>97</v>
      </c>
      <c r="G31" s="109"/>
      <c r="H31" s="81">
        <v>1</v>
      </c>
      <c r="I31" s="81">
        <v>26</v>
      </c>
      <c r="J31" s="81">
        <v>0</v>
      </c>
      <c r="K31" s="81">
        <f t="shared" si="14"/>
        <v>0</v>
      </c>
      <c r="L31" s="81">
        <v>36</v>
      </c>
      <c r="M31" s="81">
        <f t="shared" si="16"/>
        <v>0</v>
      </c>
      <c r="N31" s="81" t="str">
        <f t="shared" si="15"/>
        <v>05</v>
      </c>
      <c r="O31" s="110" t="s">
        <v>90</v>
      </c>
      <c r="P31" s="6" t="str">
        <f t="shared" si="0"/>
        <v>01</v>
      </c>
      <c r="Q31" s="6" t="str">
        <f t="shared" si="1"/>
        <v>tc</v>
      </c>
      <c r="R31" s="6" t="str">
        <f t="shared" si="2"/>
        <v/>
      </c>
      <c r="S31" s="6" t="str">
        <f t="shared" si="5"/>
        <v>T</v>
      </c>
      <c r="T31" s="58">
        <f t="shared" si="6"/>
        <v>24</v>
      </c>
      <c r="U31" s="58">
        <f t="shared" si="7"/>
        <v>1</v>
      </c>
      <c r="V31" s="58">
        <f t="shared" si="8"/>
        <v>1</v>
      </c>
      <c r="W31" s="58">
        <f t="shared" si="9"/>
        <v>1</v>
      </c>
      <c r="X31" s="58">
        <f t="shared" si="3"/>
        <v>0</v>
      </c>
      <c r="Y31" s="58">
        <f t="shared" si="10"/>
        <v>24</v>
      </c>
      <c r="Z31" s="6">
        <f t="shared" si="11"/>
        <v>0</v>
      </c>
      <c r="AA31" s="68">
        <f t="shared" si="12"/>
        <v>0</v>
      </c>
      <c r="AB31" s="7" t="s">
        <v>96</v>
      </c>
      <c r="AC31" s="6" t="str">
        <f t="shared" si="13"/>
        <v>T</v>
      </c>
      <c r="AE31" s="69">
        <f t="shared" si="4"/>
        <v>24</v>
      </c>
      <c r="AQ31" s="17"/>
      <c r="AR31" s="17"/>
      <c r="AU31" s="17"/>
      <c r="AV31" s="17"/>
    </row>
    <row r="32" spans="1:72" ht="18" customHeight="1" x14ac:dyDescent="0.25">
      <c r="A32" s="106">
        <v>7</v>
      </c>
      <c r="B32" s="107" t="s">
        <v>94</v>
      </c>
      <c r="C32" s="108"/>
      <c r="D32" s="108"/>
      <c r="E32" s="108"/>
      <c r="F32" s="107" t="s">
        <v>98</v>
      </c>
      <c r="G32" s="109"/>
      <c r="H32" s="81">
        <v>1</v>
      </c>
      <c r="I32" s="81">
        <v>29</v>
      </c>
      <c r="J32" s="81">
        <v>0</v>
      </c>
      <c r="K32" s="81">
        <f t="shared" si="14"/>
        <v>0</v>
      </c>
      <c r="L32" s="81">
        <v>36</v>
      </c>
      <c r="M32" s="81">
        <f t="shared" si="16"/>
        <v>0</v>
      </c>
      <c r="N32" s="81" t="str">
        <f t="shared" si="15"/>
        <v>05</v>
      </c>
      <c r="O32" s="110" t="s">
        <v>90</v>
      </c>
      <c r="P32" s="6" t="str">
        <f t="shared" si="0"/>
        <v>02</v>
      </c>
      <c r="Q32" s="6" t="str">
        <f t="shared" si="1"/>
        <v>tc</v>
      </c>
      <c r="R32" s="6" t="str">
        <f t="shared" si="2"/>
        <v/>
      </c>
      <c r="S32" s="6" t="str">
        <f t="shared" si="5"/>
        <v>T</v>
      </c>
      <c r="T32" s="58">
        <f t="shared" si="6"/>
        <v>24</v>
      </c>
      <c r="U32" s="58">
        <f t="shared" si="7"/>
        <v>1</v>
      </c>
      <c r="V32" s="58">
        <f t="shared" si="8"/>
        <v>1</v>
      </c>
      <c r="W32" s="58">
        <f t="shared" si="9"/>
        <v>1</v>
      </c>
      <c r="X32" s="58">
        <f t="shared" si="3"/>
        <v>0</v>
      </c>
      <c r="Y32" s="58">
        <f t="shared" si="10"/>
        <v>24</v>
      </c>
      <c r="Z32" s="6">
        <f t="shared" si="11"/>
        <v>0</v>
      </c>
      <c r="AA32" s="68">
        <f t="shared" si="12"/>
        <v>0</v>
      </c>
      <c r="AB32" s="7" t="s">
        <v>96</v>
      </c>
      <c r="AC32" s="6" t="str">
        <f t="shared" si="13"/>
        <v>T</v>
      </c>
      <c r="AE32" s="69">
        <f t="shared" si="4"/>
        <v>24</v>
      </c>
      <c r="AQ32" s="17"/>
      <c r="AR32" s="17"/>
      <c r="AU32" s="17"/>
      <c r="AV32" s="17"/>
    </row>
    <row r="33" spans="1:48" ht="18" customHeight="1" x14ac:dyDescent="0.25">
      <c r="A33" s="106">
        <v>8</v>
      </c>
      <c r="B33" s="107" t="s">
        <v>94</v>
      </c>
      <c r="C33" s="108"/>
      <c r="D33" s="108"/>
      <c r="E33" s="108"/>
      <c r="F33" s="107" t="s">
        <v>99</v>
      </c>
      <c r="G33" s="109"/>
      <c r="H33" s="81">
        <v>1</v>
      </c>
      <c r="I33" s="81">
        <v>20</v>
      </c>
      <c r="J33" s="81">
        <v>0</v>
      </c>
      <c r="K33" s="81">
        <f t="shared" si="14"/>
        <v>0</v>
      </c>
      <c r="L33" s="81">
        <v>36</v>
      </c>
      <c r="M33" s="81">
        <f t="shared" si="16"/>
        <v>0</v>
      </c>
      <c r="N33" s="81" t="str">
        <f t="shared" si="15"/>
        <v>05</v>
      </c>
      <c r="O33" s="110" t="s">
        <v>90</v>
      </c>
      <c r="P33" s="6" t="str">
        <f t="shared" si="0"/>
        <v>02</v>
      </c>
      <c r="Q33" s="6" t="str">
        <f t="shared" si="1"/>
        <v>tc</v>
      </c>
      <c r="R33" s="6" t="str">
        <f t="shared" si="2"/>
        <v/>
      </c>
      <c r="S33" s="6" t="str">
        <f t="shared" si="5"/>
        <v>T</v>
      </c>
      <c r="T33" s="58">
        <f t="shared" si="6"/>
        <v>20</v>
      </c>
      <c r="U33" s="58">
        <f t="shared" si="7"/>
        <v>1</v>
      </c>
      <c r="V33" s="58">
        <f t="shared" si="8"/>
        <v>1</v>
      </c>
      <c r="W33" s="58">
        <f t="shared" si="9"/>
        <v>1</v>
      </c>
      <c r="X33" s="58">
        <f t="shared" si="3"/>
        <v>0</v>
      </c>
      <c r="Y33" s="58">
        <f t="shared" si="10"/>
        <v>20</v>
      </c>
      <c r="Z33" s="6">
        <f t="shared" si="11"/>
        <v>0</v>
      </c>
      <c r="AA33" s="68">
        <f t="shared" si="12"/>
        <v>0</v>
      </c>
      <c r="AB33" s="7" t="s">
        <v>96</v>
      </c>
      <c r="AC33" s="6" t="str">
        <f t="shared" si="13"/>
        <v>T</v>
      </c>
      <c r="AE33" s="69">
        <f t="shared" si="4"/>
        <v>20</v>
      </c>
      <c r="AQ33" s="17"/>
      <c r="AR33" s="17"/>
      <c r="AU33" s="17"/>
      <c r="AV33" s="17"/>
    </row>
    <row r="34" spans="1:48" ht="18" customHeight="1" x14ac:dyDescent="0.25">
      <c r="A34" s="106">
        <v>9</v>
      </c>
      <c r="B34" s="107" t="s">
        <v>94</v>
      </c>
      <c r="C34" s="108"/>
      <c r="D34" s="108"/>
      <c r="E34" s="108"/>
      <c r="F34" s="107" t="s">
        <v>100</v>
      </c>
      <c r="G34" s="109"/>
      <c r="H34" s="81">
        <v>1</v>
      </c>
      <c r="I34" s="81">
        <v>24</v>
      </c>
      <c r="J34" s="81">
        <v>0</v>
      </c>
      <c r="K34" s="81">
        <f t="shared" si="14"/>
        <v>0</v>
      </c>
      <c r="L34" s="81">
        <v>36</v>
      </c>
      <c r="M34" s="81">
        <f t="shared" si="16"/>
        <v>0</v>
      </c>
      <c r="N34" s="81" t="str">
        <f t="shared" si="15"/>
        <v>05</v>
      </c>
      <c r="O34" s="110" t="s">
        <v>90</v>
      </c>
      <c r="P34" s="6" t="str">
        <f t="shared" si="0"/>
        <v>03</v>
      </c>
      <c r="Q34" s="6" t="str">
        <f t="shared" si="1"/>
        <v>tc</v>
      </c>
      <c r="R34" s="6" t="str">
        <f t="shared" si="2"/>
        <v/>
      </c>
      <c r="S34" s="6" t="str">
        <f t="shared" si="5"/>
        <v>T</v>
      </c>
      <c r="T34" s="58">
        <f t="shared" si="6"/>
        <v>22</v>
      </c>
      <c r="U34" s="58">
        <f t="shared" si="7"/>
        <v>1</v>
      </c>
      <c r="V34" s="58">
        <f t="shared" si="8"/>
        <v>1</v>
      </c>
      <c r="W34" s="58">
        <f t="shared" si="9"/>
        <v>1</v>
      </c>
      <c r="X34" s="58">
        <f t="shared" si="3"/>
        <v>0</v>
      </c>
      <c r="Y34" s="58">
        <f t="shared" si="10"/>
        <v>22</v>
      </c>
      <c r="Z34" s="6">
        <f t="shared" si="11"/>
        <v>0</v>
      </c>
      <c r="AA34" s="68">
        <f t="shared" si="12"/>
        <v>0</v>
      </c>
      <c r="AB34" s="7" t="s">
        <v>96</v>
      </c>
      <c r="AC34" s="6" t="str">
        <f t="shared" si="13"/>
        <v>T</v>
      </c>
      <c r="AE34" s="69">
        <f t="shared" si="4"/>
        <v>22</v>
      </c>
      <c r="AQ34" s="17"/>
      <c r="AR34" s="17"/>
      <c r="AU34" s="17"/>
      <c r="AV34" s="17"/>
    </row>
    <row r="35" spans="1:48" ht="18" customHeight="1" x14ac:dyDescent="0.25">
      <c r="A35" s="106">
        <v>10</v>
      </c>
      <c r="B35" s="107" t="s">
        <v>94</v>
      </c>
      <c r="C35" s="108"/>
      <c r="D35" s="108"/>
      <c r="E35" s="108"/>
      <c r="F35" s="107" t="s">
        <v>101</v>
      </c>
      <c r="G35" s="109"/>
      <c r="H35" s="81">
        <v>1</v>
      </c>
      <c r="I35" s="81">
        <v>24</v>
      </c>
      <c r="J35" s="81">
        <v>0</v>
      </c>
      <c r="K35" s="81">
        <f t="shared" si="14"/>
        <v>0</v>
      </c>
      <c r="L35" s="81">
        <v>36</v>
      </c>
      <c r="M35" s="81">
        <f t="shared" si="16"/>
        <v>0</v>
      </c>
      <c r="N35" s="81" t="str">
        <f t="shared" si="15"/>
        <v>05</v>
      </c>
      <c r="O35" s="110" t="s">
        <v>90</v>
      </c>
      <c r="P35" s="6" t="str">
        <f t="shared" si="0"/>
        <v>03</v>
      </c>
      <c r="Q35" s="6" t="str">
        <f t="shared" si="1"/>
        <v>tc</v>
      </c>
      <c r="R35" s="6" t="str">
        <f t="shared" si="2"/>
        <v/>
      </c>
      <c r="S35" s="6" t="str">
        <f t="shared" si="5"/>
        <v>T</v>
      </c>
      <c r="T35" s="58">
        <f t="shared" si="6"/>
        <v>22</v>
      </c>
      <c r="U35" s="58">
        <f t="shared" si="7"/>
        <v>1</v>
      </c>
      <c r="V35" s="58">
        <f t="shared" si="8"/>
        <v>1</v>
      </c>
      <c r="W35" s="58">
        <f t="shared" si="9"/>
        <v>1</v>
      </c>
      <c r="X35" s="58">
        <f t="shared" si="3"/>
        <v>0</v>
      </c>
      <c r="Y35" s="58">
        <f t="shared" si="10"/>
        <v>22</v>
      </c>
      <c r="Z35" s="6">
        <f t="shared" si="11"/>
        <v>0</v>
      </c>
      <c r="AA35" s="68">
        <f t="shared" si="12"/>
        <v>0</v>
      </c>
      <c r="AB35" s="7" t="s">
        <v>96</v>
      </c>
      <c r="AC35" s="6" t="str">
        <f t="shared" si="13"/>
        <v>T</v>
      </c>
      <c r="AE35" s="69">
        <f t="shared" si="4"/>
        <v>22</v>
      </c>
      <c r="AQ35" s="17"/>
      <c r="AR35" s="17"/>
      <c r="AU35" s="17"/>
      <c r="AV35" s="17"/>
    </row>
    <row r="36" spans="1:48" ht="18" customHeight="1" x14ac:dyDescent="0.25">
      <c r="A36" s="106">
        <v>11</v>
      </c>
      <c r="B36" s="107" t="s">
        <v>94</v>
      </c>
      <c r="C36" s="108"/>
      <c r="D36" s="108"/>
      <c r="E36" s="108"/>
      <c r="F36" s="107" t="s">
        <v>102</v>
      </c>
      <c r="G36" s="109"/>
      <c r="H36" s="81">
        <v>1</v>
      </c>
      <c r="I36" s="81">
        <v>24</v>
      </c>
      <c r="J36" s="81">
        <v>0</v>
      </c>
      <c r="K36" s="81">
        <f t="shared" si="14"/>
        <v>0</v>
      </c>
      <c r="L36" s="81">
        <v>36</v>
      </c>
      <c r="M36" s="81">
        <f t="shared" si="16"/>
        <v>0</v>
      </c>
      <c r="N36" s="81" t="str">
        <f t="shared" si="15"/>
        <v>05</v>
      </c>
      <c r="O36" s="110" t="s">
        <v>90</v>
      </c>
      <c r="P36" s="6" t="str">
        <f t="shared" si="0"/>
        <v>04</v>
      </c>
      <c r="Q36" s="6" t="str">
        <f t="shared" si="1"/>
        <v>tc</v>
      </c>
      <c r="R36" s="6" t="str">
        <f t="shared" si="2"/>
        <v/>
      </c>
      <c r="S36" s="6" t="str">
        <f t="shared" si="5"/>
        <v>T</v>
      </c>
      <c r="T36" s="58">
        <f t="shared" si="6"/>
        <v>22</v>
      </c>
      <c r="U36" s="58">
        <f t="shared" si="7"/>
        <v>1</v>
      </c>
      <c r="V36" s="58">
        <f t="shared" si="8"/>
        <v>1</v>
      </c>
      <c r="W36" s="58">
        <f t="shared" si="9"/>
        <v>1</v>
      </c>
      <c r="X36" s="58">
        <f t="shared" si="3"/>
        <v>0</v>
      </c>
      <c r="Y36" s="58">
        <f t="shared" si="10"/>
        <v>22</v>
      </c>
      <c r="Z36" s="6">
        <f t="shared" si="11"/>
        <v>0</v>
      </c>
      <c r="AA36" s="68">
        <f t="shared" si="12"/>
        <v>0</v>
      </c>
      <c r="AB36" s="7" t="s">
        <v>96</v>
      </c>
      <c r="AC36" s="6" t="str">
        <f t="shared" si="13"/>
        <v>T</v>
      </c>
      <c r="AE36" s="69">
        <f t="shared" si="4"/>
        <v>22</v>
      </c>
      <c r="AQ36" s="17"/>
      <c r="AR36" s="17"/>
      <c r="AU36" s="17"/>
      <c r="AV36" s="17"/>
    </row>
    <row r="37" spans="1:48" ht="18" customHeight="1" x14ac:dyDescent="0.25">
      <c r="A37" s="106">
        <v>12</v>
      </c>
      <c r="B37" s="107" t="s">
        <v>94</v>
      </c>
      <c r="C37" s="108"/>
      <c r="D37" s="108"/>
      <c r="E37" s="108"/>
      <c r="F37" s="107" t="s">
        <v>103</v>
      </c>
      <c r="G37" s="109"/>
      <c r="H37" s="81">
        <v>1</v>
      </c>
      <c r="I37" s="81">
        <v>23</v>
      </c>
      <c r="J37" s="81">
        <v>0</v>
      </c>
      <c r="K37" s="81">
        <f t="shared" si="14"/>
        <v>0</v>
      </c>
      <c r="L37" s="81">
        <v>36</v>
      </c>
      <c r="M37" s="81">
        <f t="shared" si="16"/>
        <v>0</v>
      </c>
      <c r="N37" s="81" t="str">
        <f t="shared" si="15"/>
        <v>05</v>
      </c>
      <c r="O37" s="110" t="s">
        <v>90</v>
      </c>
      <c r="P37" s="6" t="str">
        <f t="shared" si="0"/>
        <v>04</v>
      </c>
      <c r="Q37" s="6" t="str">
        <f t="shared" si="1"/>
        <v>tc</v>
      </c>
      <c r="R37" s="6" t="str">
        <f t="shared" si="2"/>
        <v/>
      </c>
      <c r="S37" s="6" t="str">
        <f t="shared" si="5"/>
        <v>T</v>
      </c>
      <c r="T37" s="58">
        <f t="shared" si="6"/>
        <v>22</v>
      </c>
      <c r="U37" s="58">
        <f t="shared" si="7"/>
        <v>1</v>
      </c>
      <c r="V37" s="58">
        <f t="shared" si="8"/>
        <v>1</v>
      </c>
      <c r="W37" s="58">
        <f t="shared" si="9"/>
        <v>1</v>
      </c>
      <c r="X37" s="58">
        <f t="shared" si="3"/>
        <v>0</v>
      </c>
      <c r="Y37" s="58">
        <f t="shared" si="10"/>
        <v>22</v>
      </c>
      <c r="Z37" s="6">
        <f t="shared" si="11"/>
        <v>0</v>
      </c>
      <c r="AA37" s="68">
        <f t="shared" si="12"/>
        <v>0</v>
      </c>
      <c r="AB37" s="7" t="s">
        <v>96</v>
      </c>
      <c r="AC37" s="6" t="str">
        <f t="shared" si="13"/>
        <v>T</v>
      </c>
      <c r="AE37" s="69">
        <f t="shared" si="4"/>
        <v>22</v>
      </c>
      <c r="AQ37" s="17"/>
      <c r="AR37" s="17"/>
      <c r="AU37" s="17"/>
      <c r="AV37" s="17"/>
    </row>
    <row r="38" spans="1:48" ht="18" customHeight="1" x14ac:dyDescent="0.25">
      <c r="A38" s="106">
        <v>13</v>
      </c>
      <c r="B38" s="107" t="s">
        <v>104</v>
      </c>
      <c r="C38" s="108"/>
      <c r="D38" s="108"/>
      <c r="E38" s="108"/>
      <c r="F38" s="107" t="s">
        <v>105</v>
      </c>
      <c r="G38" s="109"/>
      <c r="H38" s="81">
        <v>2</v>
      </c>
      <c r="I38" s="81">
        <v>17</v>
      </c>
      <c r="J38" s="81">
        <v>0</v>
      </c>
      <c r="K38" s="81">
        <f t="shared" si="14"/>
        <v>0</v>
      </c>
      <c r="L38" s="81">
        <v>72</v>
      </c>
      <c r="M38" s="81">
        <f t="shared" si="16"/>
        <v>0</v>
      </c>
      <c r="N38" s="81" t="str">
        <f t="shared" si="15"/>
        <v>06</v>
      </c>
      <c r="O38" s="110" t="s">
        <v>90</v>
      </c>
      <c r="P38" s="6" t="str">
        <f t="shared" si="0"/>
        <v>04</v>
      </c>
      <c r="Q38" s="6" t="str">
        <f t="shared" si="1"/>
        <v>tc</v>
      </c>
      <c r="R38" s="6" t="str">
        <f t="shared" si="2"/>
        <v/>
      </c>
      <c r="S38" s="6" t="str">
        <f t="shared" si="5"/>
        <v>T</v>
      </c>
      <c r="T38" s="58">
        <f t="shared" si="6"/>
        <v>20</v>
      </c>
      <c r="U38" s="58">
        <f t="shared" si="7"/>
        <v>1</v>
      </c>
      <c r="V38" s="58">
        <f t="shared" si="8"/>
        <v>1</v>
      </c>
      <c r="W38" s="58">
        <f t="shared" si="9"/>
        <v>1</v>
      </c>
      <c r="X38" s="58">
        <f t="shared" si="3"/>
        <v>0</v>
      </c>
      <c r="Y38" s="58">
        <f t="shared" si="10"/>
        <v>40</v>
      </c>
      <c r="Z38" s="6">
        <f t="shared" si="11"/>
        <v>0</v>
      </c>
      <c r="AA38" s="68">
        <f t="shared" si="12"/>
        <v>0</v>
      </c>
      <c r="AB38" s="7" t="s">
        <v>106</v>
      </c>
      <c r="AC38" s="6" t="str">
        <f t="shared" si="13"/>
        <v>T</v>
      </c>
      <c r="AE38" s="69">
        <f t="shared" si="4"/>
        <v>20</v>
      </c>
      <c r="AQ38" s="17"/>
      <c r="AR38" s="17"/>
      <c r="AU38" s="17"/>
      <c r="AV38" s="17"/>
    </row>
    <row r="39" spans="1:48" ht="18" customHeight="1" x14ac:dyDescent="0.25">
      <c r="A39" s="106">
        <v>14</v>
      </c>
      <c r="B39" s="107" t="s">
        <v>107</v>
      </c>
      <c r="C39" s="108"/>
      <c r="D39" s="108"/>
      <c r="E39" s="108"/>
      <c r="F39" s="107" t="s">
        <v>108</v>
      </c>
      <c r="G39" s="109"/>
      <c r="H39" s="81">
        <v>2</v>
      </c>
      <c r="I39" s="81">
        <v>17</v>
      </c>
      <c r="J39" s="81">
        <v>28</v>
      </c>
      <c r="K39" s="81">
        <f t="shared" si="14"/>
        <v>1</v>
      </c>
      <c r="L39" s="81">
        <v>4</v>
      </c>
      <c r="M39" s="81">
        <f t="shared" si="16"/>
        <v>4</v>
      </c>
      <c r="N39" s="81" t="str">
        <f t="shared" si="15"/>
        <v>06</v>
      </c>
      <c r="O39" s="110" t="s">
        <v>90</v>
      </c>
      <c r="P39" s="6" t="str">
        <f t="shared" si="0"/>
        <v>04</v>
      </c>
      <c r="Q39" s="6" t="str">
        <f t="shared" si="1"/>
        <v>tc</v>
      </c>
      <c r="R39" s="6" t="str">
        <f t="shared" si="2"/>
        <v>tn</v>
      </c>
      <c r="S39" s="6" t="str">
        <f t="shared" si="5"/>
        <v>L</v>
      </c>
      <c r="T39" s="58">
        <f t="shared" si="6"/>
        <v>1</v>
      </c>
      <c r="U39" s="58">
        <f t="shared" si="7"/>
        <v>1</v>
      </c>
      <c r="V39" s="58">
        <f t="shared" si="8"/>
        <v>1</v>
      </c>
      <c r="W39" s="58">
        <f t="shared" si="9"/>
        <v>1</v>
      </c>
      <c r="X39" s="58">
        <f t="shared" si="3"/>
        <v>2</v>
      </c>
      <c r="Y39" s="58">
        <f t="shared" si="10"/>
        <v>33</v>
      </c>
      <c r="Z39" s="6">
        <f t="shared" si="11"/>
        <v>0</v>
      </c>
      <c r="AA39" s="68">
        <f t="shared" si="12"/>
        <v>0</v>
      </c>
      <c r="AC39" s="6" t="str">
        <f t="shared" si="13"/>
        <v>L</v>
      </c>
      <c r="AE39" s="69">
        <f t="shared" si="4"/>
        <v>1</v>
      </c>
      <c r="AQ39" s="17"/>
      <c r="AR39" s="17"/>
      <c r="AU39" s="17"/>
      <c r="AV39" s="17"/>
    </row>
    <row r="40" spans="1:48" ht="18" customHeight="1" x14ac:dyDescent="0.25">
      <c r="A40" s="106">
        <v>15</v>
      </c>
      <c r="B40" s="107" t="s">
        <v>109</v>
      </c>
      <c r="C40" s="108"/>
      <c r="D40" s="108"/>
      <c r="E40" s="108"/>
      <c r="F40" s="107" t="s">
        <v>110</v>
      </c>
      <c r="G40" s="109"/>
      <c r="H40" s="81">
        <v>10</v>
      </c>
      <c r="I40" s="81">
        <v>15</v>
      </c>
      <c r="J40" s="81">
        <v>0</v>
      </c>
      <c r="K40" s="81">
        <f t="shared" si="14"/>
        <v>0</v>
      </c>
      <c r="L40" s="81">
        <v>480</v>
      </c>
      <c r="M40" s="81">
        <f t="shared" si="16"/>
        <v>0</v>
      </c>
      <c r="N40" s="81" t="str">
        <f t="shared" si="15"/>
        <v>06</v>
      </c>
      <c r="O40" s="110"/>
      <c r="P40" s="6" t="str">
        <f t="shared" si="0"/>
        <v>1)</v>
      </c>
      <c r="Q40" s="6" t="str">
        <f t="shared" si="1"/>
        <v>tc</v>
      </c>
      <c r="R40" s="6" t="str">
        <f t="shared" si="2"/>
        <v/>
      </c>
      <c r="S40" s="6" t="str">
        <f t="shared" si="5"/>
        <v>D</v>
      </c>
      <c r="T40" s="58">
        <f t="shared" si="6"/>
        <v>18</v>
      </c>
      <c r="U40" s="58">
        <f t="shared" si="7"/>
        <v>1</v>
      </c>
      <c r="V40" s="58">
        <f t="shared" si="8"/>
        <v>1</v>
      </c>
      <c r="W40" s="58">
        <f t="shared" si="9"/>
        <v>1</v>
      </c>
      <c r="X40" s="58">
        <f t="shared" si="3"/>
        <v>0</v>
      </c>
      <c r="Y40" s="58">
        <f t="shared" si="10"/>
        <v>270</v>
      </c>
      <c r="Z40" s="6">
        <f t="shared" si="11"/>
        <v>0</v>
      </c>
      <c r="AA40" s="68">
        <f t="shared" si="12"/>
        <v>75</v>
      </c>
      <c r="AC40" s="6" t="str">
        <f t="shared" si="13"/>
        <v>D</v>
      </c>
      <c r="AE40" s="69">
        <f t="shared" si="4"/>
        <v>18</v>
      </c>
      <c r="AQ40" s="17"/>
      <c r="AR40" s="17"/>
      <c r="AU40" s="17"/>
      <c r="AV40" s="17"/>
    </row>
    <row r="41" spans="1:48" ht="18" customHeight="1" x14ac:dyDescent="0.25">
      <c r="A41" s="106">
        <v>16</v>
      </c>
      <c r="B41" s="107" t="s">
        <v>111</v>
      </c>
      <c r="C41" s="108"/>
      <c r="D41" s="108"/>
      <c r="E41" s="108"/>
      <c r="F41" s="107" t="s">
        <v>112</v>
      </c>
      <c r="G41" s="109"/>
      <c r="H41" s="81">
        <v>10</v>
      </c>
      <c r="I41" s="81">
        <v>4</v>
      </c>
      <c r="J41" s="81">
        <v>0</v>
      </c>
      <c r="K41" s="81">
        <f t="shared" si="14"/>
        <v>0</v>
      </c>
      <c r="L41" s="81">
        <v>480</v>
      </c>
      <c r="M41" s="81">
        <f t="shared" si="16"/>
        <v>0</v>
      </c>
      <c r="N41" s="81" t="str">
        <f t="shared" si="15"/>
        <v>06</v>
      </c>
      <c r="O41" s="110"/>
      <c r="P41" s="6" t="str">
        <f t="shared" si="0"/>
        <v>1)</v>
      </c>
      <c r="Q41" s="6" t="str">
        <f t="shared" si="1"/>
        <v>tc</v>
      </c>
      <c r="R41" s="6" t="str">
        <f t="shared" si="2"/>
        <v/>
      </c>
      <c r="S41" s="6" t="str">
        <f t="shared" si="5"/>
        <v>D</v>
      </c>
      <c r="T41" s="58">
        <f t="shared" si="6"/>
        <v>18</v>
      </c>
      <c r="U41" s="58">
        <f t="shared" si="7"/>
        <v>1</v>
      </c>
      <c r="V41" s="58">
        <f t="shared" si="8"/>
        <v>1</v>
      </c>
      <c r="W41" s="58">
        <f t="shared" si="9"/>
        <v>1</v>
      </c>
      <c r="X41" s="58">
        <f t="shared" si="3"/>
        <v>0</v>
      </c>
      <c r="Y41" s="58">
        <f t="shared" si="10"/>
        <v>72</v>
      </c>
      <c r="Z41" s="6">
        <f t="shared" si="11"/>
        <v>0</v>
      </c>
      <c r="AA41" s="68">
        <f t="shared" si="12"/>
        <v>20</v>
      </c>
      <c r="AC41" s="6" t="str">
        <f t="shared" si="13"/>
        <v>D</v>
      </c>
      <c r="AE41" s="69">
        <f t="shared" si="4"/>
        <v>18</v>
      </c>
      <c r="AQ41" s="17"/>
      <c r="AR41" s="17"/>
      <c r="AU41" s="17"/>
      <c r="AV41" s="17"/>
    </row>
    <row r="42" spans="1:48" ht="18" customHeight="1" x14ac:dyDescent="0.25">
      <c r="A42" s="106">
        <v>17</v>
      </c>
      <c r="B42" s="107" t="s">
        <v>113</v>
      </c>
      <c r="C42" s="108"/>
      <c r="D42" s="108"/>
      <c r="E42" s="108"/>
      <c r="F42" s="107" t="s">
        <v>114</v>
      </c>
      <c r="G42" s="109"/>
      <c r="H42" s="81">
        <v>2</v>
      </c>
      <c r="I42" s="81">
        <v>6</v>
      </c>
      <c r="J42" s="81">
        <v>27</v>
      </c>
      <c r="K42" s="81">
        <f t="shared" si="14"/>
        <v>1</v>
      </c>
      <c r="L42" s="81">
        <v>6</v>
      </c>
      <c r="M42" s="81">
        <f t="shared" si="16"/>
        <v>4</v>
      </c>
      <c r="N42" s="81" t="str">
        <f t="shared" si="15"/>
        <v>06</v>
      </c>
      <c r="O42" s="110" t="s">
        <v>90</v>
      </c>
      <c r="P42" s="6" t="str">
        <f t="shared" si="0"/>
        <v>04</v>
      </c>
      <c r="Q42" s="6" t="str">
        <f t="shared" si="1"/>
        <v>tc</v>
      </c>
      <c r="R42" s="6" t="str">
        <f t="shared" si="2"/>
        <v>tn</v>
      </c>
      <c r="S42" s="6" t="str">
        <f t="shared" si="5"/>
        <v>L</v>
      </c>
      <c r="T42" s="58">
        <f t="shared" si="6"/>
        <v>1</v>
      </c>
      <c r="U42" s="58">
        <f t="shared" si="7"/>
        <v>1</v>
      </c>
      <c r="V42" s="58">
        <f t="shared" si="8"/>
        <v>1</v>
      </c>
      <c r="W42" s="58">
        <f t="shared" si="9"/>
        <v>1</v>
      </c>
      <c r="X42" s="58">
        <f t="shared" si="3"/>
        <v>3</v>
      </c>
      <c r="Y42" s="58">
        <f t="shared" si="10"/>
        <v>33</v>
      </c>
      <c r="Z42" s="6">
        <f t="shared" si="11"/>
        <v>0</v>
      </c>
      <c r="AA42" s="68">
        <f t="shared" si="12"/>
        <v>0</v>
      </c>
      <c r="AC42" s="6" t="str">
        <f t="shared" si="13"/>
        <v>L</v>
      </c>
      <c r="AE42" s="69">
        <f t="shared" si="4"/>
        <v>1</v>
      </c>
      <c r="AQ42" s="17"/>
      <c r="AR42" s="17"/>
      <c r="AU42" s="17"/>
      <c r="AV42" s="17"/>
    </row>
    <row r="43" spans="1:48" ht="18" customHeight="1" x14ac:dyDescent="0.25">
      <c r="A43" s="106">
        <v>18</v>
      </c>
      <c r="B43" s="107" t="s">
        <v>115</v>
      </c>
      <c r="C43" s="108"/>
      <c r="D43" s="108"/>
      <c r="E43" s="108"/>
      <c r="F43" s="107" t="s">
        <v>116</v>
      </c>
      <c r="G43" s="109"/>
      <c r="H43" s="81">
        <v>2</v>
      </c>
      <c r="I43" s="81">
        <v>6</v>
      </c>
      <c r="J43" s="81">
        <v>27</v>
      </c>
      <c r="K43" s="81">
        <f t="shared" si="14"/>
        <v>1</v>
      </c>
      <c r="L43" s="81">
        <v>6</v>
      </c>
      <c r="M43" s="81">
        <f t="shared" si="16"/>
        <v>4</v>
      </c>
      <c r="N43" s="81" t="str">
        <f t="shared" si="15"/>
        <v>06</v>
      </c>
      <c r="O43" s="110" t="s">
        <v>90</v>
      </c>
      <c r="P43" s="6" t="str">
        <f t="shared" si="0"/>
        <v>04</v>
      </c>
      <c r="Q43" s="6" t="str">
        <f t="shared" si="1"/>
        <v>tc</v>
      </c>
      <c r="R43" s="6" t="str">
        <f t="shared" si="2"/>
        <v>tn</v>
      </c>
      <c r="S43" s="6" t="str">
        <f t="shared" si="5"/>
        <v>L</v>
      </c>
      <c r="T43" s="58">
        <f t="shared" si="6"/>
        <v>1</v>
      </c>
      <c r="U43" s="58">
        <f t="shared" si="7"/>
        <v>1</v>
      </c>
      <c r="V43" s="58">
        <f t="shared" si="8"/>
        <v>1</v>
      </c>
      <c r="W43" s="58">
        <f t="shared" si="9"/>
        <v>1</v>
      </c>
      <c r="X43" s="58">
        <f t="shared" si="3"/>
        <v>3</v>
      </c>
      <c r="Y43" s="58">
        <f t="shared" si="10"/>
        <v>33</v>
      </c>
      <c r="Z43" s="6">
        <f t="shared" si="11"/>
        <v>0</v>
      </c>
      <c r="AA43" s="68">
        <f t="shared" si="12"/>
        <v>0</v>
      </c>
      <c r="AC43" s="6" t="str">
        <f t="shared" si="13"/>
        <v>L</v>
      </c>
      <c r="AE43" s="69">
        <f t="shared" si="4"/>
        <v>1</v>
      </c>
      <c r="AQ43" s="17"/>
      <c r="AR43" s="17"/>
      <c r="AU43" s="17"/>
      <c r="AV43" s="17"/>
    </row>
    <row r="44" spans="1:48" ht="18" customHeight="1" x14ac:dyDescent="0.25">
      <c r="A44" s="106">
        <v>19</v>
      </c>
      <c r="B44" s="107" t="s">
        <v>117</v>
      </c>
      <c r="C44" s="108"/>
      <c r="D44" s="108"/>
      <c r="E44" s="108"/>
      <c r="F44" s="107" t="s">
        <v>118</v>
      </c>
      <c r="G44" s="109"/>
      <c r="H44" s="81">
        <v>2</v>
      </c>
      <c r="I44" s="81">
        <v>24</v>
      </c>
      <c r="J44" s="81">
        <v>30</v>
      </c>
      <c r="K44" s="81">
        <f t="shared" si="14"/>
        <v>0</v>
      </c>
      <c r="L44" s="81">
        <v>0</v>
      </c>
      <c r="M44" s="81">
        <f t="shared" si="16"/>
        <v>4</v>
      </c>
      <c r="N44" s="81" t="str">
        <f t="shared" si="15"/>
        <v>06</v>
      </c>
      <c r="O44" s="110" t="s">
        <v>90</v>
      </c>
      <c r="P44" s="6" t="str">
        <f t="shared" si="0"/>
        <v>04</v>
      </c>
      <c r="Q44" s="6" t="str">
        <f t="shared" si="1"/>
        <v>tc</v>
      </c>
      <c r="R44" s="6" t="str">
        <f t="shared" si="2"/>
        <v/>
      </c>
      <c r="S44" s="6" t="str">
        <f t="shared" si="5"/>
        <v>L</v>
      </c>
      <c r="T44" s="58">
        <f t="shared" si="6"/>
        <v>1</v>
      </c>
      <c r="U44" s="58">
        <f t="shared" si="7"/>
        <v>1</v>
      </c>
      <c r="V44" s="58">
        <f t="shared" si="8"/>
        <v>1</v>
      </c>
      <c r="W44" s="58">
        <f t="shared" si="9"/>
        <v>1</v>
      </c>
      <c r="X44" s="58">
        <f t="shared" si="3"/>
        <v>0</v>
      </c>
      <c r="Y44" s="58">
        <f t="shared" si="10"/>
        <v>33</v>
      </c>
      <c r="Z44" s="6">
        <f t="shared" si="11"/>
        <v>0</v>
      </c>
      <c r="AA44" s="68">
        <f t="shared" si="12"/>
        <v>0</v>
      </c>
      <c r="AC44" s="6" t="str">
        <f t="shared" si="13"/>
        <v>L</v>
      </c>
      <c r="AE44" s="69">
        <f t="shared" si="4"/>
        <v>1</v>
      </c>
      <c r="AQ44" s="17"/>
      <c r="AR44" s="17"/>
      <c r="AU44" s="17"/>
      <c r="AV44" s="17"/>
    </row>
    <row r="45" spans="1:48" ht="18" customHeight="1" x14ac:dyDescent="0.25">
      <c r="A45" s="106">
        <v>20</v>
      </c>
      <c r="B45" s="107" t="s">
        <v>119</v>
      </c>
      <c r="C45" s="108"/>
      <c r="D45" s="108"/>
      <c r="E45" s="108"/>
      <c r="F45" s="107" t="s">
        <v>120</v>
      </c>
      <c r="G45" s="109"/>
      <c r="H45" s="81">
        <v>2</v>
      </c>
      <c r="I45" s="81">
        <v>24</v>
      </c>
      <c r="J45" s="81">
        <v>30</v>
      </c>
      <c r="K45" s="81">
        <f t="shared" si="14"/>
        <v>0</v>
      </c>
      <c r="L45" s="81">
        <v>0</v>
      </c>
      <c r="M45" s="81">
        <f t="shared" si="16"/>
        <v>4</v>
      </c>
      <c r="N45" s="81" t="str">
        <f t="shared" si="15"/>
        <v>06</v>
      </c>
      <c r="O45" s="110" t="s">
        <v>90</v>
      </c>
      <c r="P45" s="6" t="str">
        <f t="shared" si="0"/>
        <v>04</v>
      </c>
      <c r="Q45" s="6" t="str">
        <f t="shared" si="1"/>
        <v>tc</v>
      </c>
      <c r="R45" s="6" t="str">
        <f t="shared" si="2"/>
        <v/>
      </c>
      <c r="S45" s="6" t="str">
        <f t="shared" si="5"/>
        <v>L</v>
      </c>
      <c r="T45" s="58">
        <f t="shared" si="6"/>
        <v>1</v>
      </c>
      <c r="U45" s="58">
        <f t="shared" si="7"/>
        <v>1</v>
      </c>
      <c r="V45" s="58">
        <f t="shared" si="8"/>
        <v>1</v>
      </c>
      <c r="W45" s="58">
        <f t="shared" si="9"/>
        <v>1</v>
      </c>
      <c r="X45" s="58">
        <f t="shared" si="3"/>
        <v>0</v>
      </c>
      <c r="Y45" s="58">
        <f t="shared" si="10"/>
        <v>33</v>
      </c>
      <c r="Z45" s="6">
        <f t="shared" si="11"/>
        <v>0</v>
      </c>
      <c r="AA45" s="68">
        <f t="shared" si="12"/>
        <v>0</v>
      </c>
      <c r="AC45" s="6" t="str">
        <f t="shared" si="13"/>
        <v>L</v>
      </c>
      <c r="AE45" s="69">
        <f t="shared" si="4"/>
        <v>1</v>
      </c>
      <c r="AQ45" s="17"/>
      <c r="AR45" s="17"/>
      <c r="AU45" s="17"/>
      <c r="AV45" s="17"/>
    </row>
    <row r="46" spans="1:48" ht="18" customHeight="1" x14ac:dyDescent="0.25">
      <c r="A46" s="106">
        <v>21</v>
      </c>
      <c r="B46" s="107" t="s">
        <v>121</v>
      </c>
      <c r="C46" s="108"/>
      <c r="D46" s="108"/>
      <c r="E46" s="108"/>
      <c r="F46" s="107" t="s">
        <v>122</v>
      </c>
      <c r="G46" s="109"/>
      <c r="H46" s="81">
        <v>2</v>
      </c>
      <c r="I46" s="81">
        <v>24</v>
      </c>
      <c r="J46" s="81">
        <v>30</v>
      </c>
      <c r="K46" s="81">
        <f t="shared" si="14"/>
        <v>0</v>
      </c>
      <c r="L46" s="81">
        <v>0</v>
      </c>
      <c r="M46" s="81">
        <f t="shared" si="16"/>
        <v>4</v>
      </c>
      <c r="N46" s="81" t="str">
        <f t="shared" si="15"/>
        <v>06</v>
      </c>
      <c r="O46" s="110" t="s">
        <v>90</v>
      </c>
      <c r="P46" s="6" t="str">
        <f t="shared" si="0"/>
        <v>04</v>
      </c>
      <c r="Q46" s="6" t="str">
        <f t="shared" si="1"/>
        <v>tc</v>
      </c>
      <c r="R46" s="6" t="str">
        <f t="shared" si="2"/>
        <v/>
      </c>
      <c r="S46" s="6" t="str">
        <f t="shared" si="5"/>
        <v>L</v>
      </c>
      <c r="T46" s="58">
        <f t="shared" si="6"/>
        <v>1</v>
      </c>
      <c r="U46" s="58">
        <f t="shared" si="7"/>
        <v>1</v>
      </c>
      <c r="V46" s="58">
        <f t="shared" si="8"/>
        <v>1</v>
      </c>
      <c r="W46" s="58">
        <f t="shared" si="9"/>
        <v>1</v>
      </c>
      <c r="X46" s="58">
        <f t="shared" si="3"/>
        <v>0</v>
      </c>
      <c r="Y46" s="58">
        <f t="shared" si="10"/>
        <v>33</v>
      </c>
      <c r="Z46" s="6">
        <f t="shared" si="11"/>
        <v>0</v>
      </c>
      <c r="AA46" s="68">
        <f t="shared" si="12"/>
        <v>0</v>
      </c>
      <c r="AC46" s="6" t="str">
        <f t="shared" si="13"/>
        <v>L</v>
      </c>
      <c r="AE46" s="69">
        <f t="shared" si="4"/>
        <v>1</v>
      </c>
      <c r="AQ46" s="17"/>
      <c r="AR46" s="17"/>
      <c r="AU46" s="17"/>
      <c r="AV46" s="17"/>
    </row>
    <row r="47" spans="1:48" ht="18" customHeight="1" x14ac:dyDescent="0.25">
      <c r="A47" s="106">
        <v>22</v>
      </c>
      <c r="B47" s="107" t="s">
        <v>123</v>
      </c>
      <c r="C47" s="108"/>
      <c r="D47" s="108"/>
      <c r="E47" s="108"/>
      <c r="F47" s="107" t="s">
        <v>124</v>
      </c>
      <c r="G47" s="109"/>
      <c r="H47" s="81">
        <v>2</v>
      </c>
      <c r="I47" s="81">
        <v>23</v>
      </c>
      <c r="J47" s="81">
        <v>30</v>
      </c>
      <c r="K47" s="81">
        <f t="shared" si="14"/>
        <v>0</v>
      </c>
      <c r="L47" s="81">
        <v>0</v>
      </c>
      <c r="M47" s="81">
        <f t="shared" si="16"/>
        <v>4</v>
      </c>
      <c r="N47" s="81" t="str">
        <f t="shared" si="15"/>
        <v>06</v>
      </c>
      <c r="O47" s="110" t="s">
        <v>90</v>
      </c>
      <c r="P47" s="6" t="str">
        <f t="shared" si="0"/>
        <v>04</v>
      </c>
      <c r="Q47" s="6" t="str">
        <f t="shared" si="1"/>
        <v>tc</v>
      </c>
      <c r="R47" s="6" t="str">
        <f t="shared" si="2"/>
        <v/>
      </c>
      <c r="S47" s="6" t="str">
        <f t="shared" si="5"/>
        <v>L</v>
      </c>
      <c r="T47" s="58">
        <f t="shared" si="6"/>
        <v>1</v>
      </c>
      <c r="U47" s="58">
        <f t="shared" si="7"/>
        <v>1</v>
      </c>
      <c r="V47" s="58">
        <f t="shared" si="8"/>
        <v>1</v>
      </c>
      <c r="W47" s="58">
        <f t="shared" si="9"/>
        <v>1</v>
      </c>
      <c r="X47" s="58">
        <f t="shared" si="3"/>
        <v>0</v>
      </c>
      <c r="Y47" s="58">
        <f t="shared" si="10"/>
        <v>33</v>
      </c>
      <c r="Z47" s="6">
        <f t="shared" si="11"/>
        <v>0</v>
      </c>
      <c r="AA47" s="68">
        <f t="shared" si="12"/>
        <v>0</v>
      </c>
      <c r="AC47" s="6" t="str">
        <f t="shared" si="13"/>
        <v>L</v>
      </c>
      <c r="AE47" s="69">
        <f t="shared" si="4"/>
        <v>1</v>
      </c>
      <c r="AQ47" s="17"/>
      <c r="AR47" s="17"/>
      <c r="AU47" s="17"/>
      <c r="AV47" s="17"/>
    </row>
    <row r="48" spans="1:48" ht="18" customHeight="1" x14ac:dyDescent="0.25">
      <c r="A48" s="106">
        <v>23</v>
      </c>
      <c r="B48" s="107" t="s">
        <v>125</v>
      </c>
      <c r="C48" s="108"/>
      <c r="D48" s="108"/>
      <c r="E48" s="108"/>
      <c r="F48" s="107" t="s">
        <v>126</v>
      </c>
      <c r="G48" s="109"/>
      <c r="H48" s="81">
        <v>2</v>
      </c>
      <c r="I48" s="81">
        <v>24</v>
      </c>
      <c r="J48" s="81">
        <v>30</v>
      </c>
      <c r="K48" s="81">
        <f t="shared" si="14"/>
        <v>0</v>
      </c>
      <c r="L48" s="81">
        <v>0</v>
      </c>
      <c r="M48" s="81">
        <f t="shared" si="16"/>
        <v>4</v>
      </c>
      <c r="N48" s="81" t="str">
        <f t="shared" si="15"/>
        <v>06</v>
      </c>
      <c r="O48" s="110" t="s">
        <v>90</v>
      </c>
      <c r="P48" s="6" t="str">
        <f t="shared" si="0"/>
        <v>04</v>
      </c>
      <c r="Q48" s="6" t="str">
        <f t="shared" si="1"/>
        <v>tc</v>
      </c>
      <c r="R48" s="6" t="str">
        <f t="shared" si="2"/>
        <v/>
      </c>
      <c r="S48" s="6" t="str">
        <f t="shared" si="5"/>
        <v>L</v>
      </c>
      <c r="T48" s="58">
        <f t="shared" si="6"/>
        <v>1</v>
      </c>
      <c r="U48" s="58">
        <f t="shared" si="7"/>
        <v>1</v>
      </c>
      <c r="V48" s="58">
        <f t="shared" si="8"/>
        <v>1</v>
      </c>
      <c r="W48" s="58">
        <f t="shared" si="9"/>
        <v>1</v>
      </c>
      <c r="X48" s="58">
        <f t="shared" si="3"/>
        <v>0</v>
      </c>
      <c r="Y48" s="58">
        <f t="shared" si="10"/>
        <v>33</v>
      </c>
      <c r="Z48" s="6">
        <f t="shared" si="11"/>
        <v>0</v>
      </c>
      <c r="AA48" s="68">
        <f t="shared" si="12"/>
        <v>0</v>
      </c>
      <c r="AC48" s="6" t="str">
        <f t="shared" si="13"/>
        <v>L</v>
      </c>
      <c r="AE48" s="69">
        <f t="shared" si="4"/>
        <v>1</v>
      </c>
      <c r="AQ48" s="17"/>
      <c r="AR48" s="17"/>
      <c r="AU48" s="17"/>
      <c r="AV48" s="17"/>
    </row>
    <row r="49" spans="1:53" ht="18" customHeight="1" x14ac:dyDescent="0.25">
      <c r="A49" s="106">
        <v>24</v>
      </c>
      <c r="B49" s="107" t="s">
        <v>127</v>
      </c>
      <c r="C49" s="108"/>
      <c r="D49" s="108"/>
      <c r="E49" s="108"/>
      <c r="F49" s="107" t="s">
        <v>128</v>
      </c>
      <c r="G49" s="109"/>
      <c r="H49" s="81">
        <v>2</v>
      </c>
      <c r="I49" s="81">
        <v>24</v>
      </c>
      <c r="J49" s="81">
        <v>30</v>
      </c>
      <c r="K49" s="81">
        <f t="shared" si="14"/>
        <v>0</v>
      </c>
      <c r="L49" s="81">
        <v>0</v>
      </c>
      <c r="M49" s="81">
        <f t="shared" si="16"/>
        <v>4</v>
      </c>
      <c r="N49" s="81" t="str">
        <f t="shared" si="15"/>
        <v>06</v>
      </c>
      <c r="O49" s="110" t="s">
        <v>90</v>
      </c>
      <c r="P49" s="6" t="str">
        <f t="shared" si="0"/>
        <v>04</v>
      </c>
      <c r="Q49" s="6" t="str">
        <f t="shared" si="1"/>
        <v>tc</v>
      </c>
      <c r="R49" s="6" t="str">
        <f t="shared" si="2"/>
        <v/>
      </c>
      <c r="S49" s="6" t="str">
        <f t="shared" si="5"/>
        <v>L</v>
      </c>
      <c r="T49" s="58">
        <f t="shared" si="6"/>
        <v>1</v>
      </c>
      <c r="U49" s="58">
        <f t="shared" si="7"/>
        <v>1</v>
      </c>
      <c r="V49" s="58">
        <f t="shared" si="8"/>
        <v>1</v>
      </c>
      <c r="W49" s="58">
        <f t="shared" si="9"/>
        <v>1</v>
      </c>
      <c r="X49" s="58">
        <f t="shared" si="3"/>
        <v>0</v>
      </c>
      <c r="Y49" s="58">
        <f t="shared" si="10"/>
        <v>33</v>
      </c>
      <c r="Z49" s="6">
        <f t="shared" si="11"/>
        <v>0</v>
      </c>
      <c r="AA49" s="68">
        <f t="shared" si="12"/>
        <v>0</v>
      </c>
      <c r="AC49" s="6" t="str">
        <f t="shared" si="13"/>
        <v>L</v>
      </c>
      <c r="AE49" s="69">
        <f t="shared" si="4"/>
        <v>1</v>
      </c>
      <c r="AQ49" s="17"/>
      <c r="AR49" s="17"/>
      <c r="AU49" s="17"/>
      <c r="AV49" s="17"/>
      <c r="AW49" s="17"/>
      <c r="AX49" s="17"/>
      <c r="AY49" s="17"/>
      <c r="AZ49" s="17"/>
      <c r="BA49" s="17"/>
    </row>
    <row r="50" spans="1:53" ht="18" customHeight="1" x14ac:dyDescent="0.25">
      <c r="A50" s="106">
        <v>25</v>
      </c>
      <c r="B50" s="107" t="s">
        <v>129</v>
      </c>
      <c r="C50" s="108"/>
      <c r="D50" s="108"/>
      <c r="E50" s="108"/>
      <c r="F50" s="107" t="s">
        <v>130</v>
      </c>
      <c r="G50" s="109"/>
      <c r="H50" s="81">
        <v>10</v>
      </c>
      <c r="I50" s="81">
        <v>19</v>
      </c>
      <c r="J50" s="81">
        <v>0</v>
      </c>
      <c r="K50" s="81">
        <f t="shared" si="14"/>
        <v>0</v>
      </c>
      <c r="L50" s="81">
        <v>480</v>
      </c>
      <c r="M50" s="81">
        <f t="shared" si="16"/>
        <v>0</v>
      </c>
      <c r="N50" s="81" t="str">
        <f t="shared" si="15"/>
        <v>06</v>
      </c>
      <c r="O50" s="110"/>
      <c r="P50" s="6" t="str">
        <f t="shared" si="0"/>
        <v>3)</v>
      </c>
      <c r="Q50" s="6" t="str">
        <f t="shared" si="1"/>
        <v>tc</v>
      </c>
      <c r="R50" s="6" t="str">
        <f t="shared" si="2"/>
        <v/>
      </c>
      <c r="S50" s="6" t="str">
        <f t="shared" si="5"/>
        <v>D</v>
      </c>
      <c r="T50" s="58">
        <f t="shared" si="6"/>
        <v>18</v>
      </c>
      <c r="U50" s="58">
        <f t="shared" si="7"/>
        <v>1</v>
      </c>
      <c r="V50" s="58">
        <f t="shared" si="8"/>
        <v>1</v>
      </c>
      <c r="W50" s="58">
        <f t="shared" si="9"/>
        <v>1</v>
      </c>
      <c r="X50" s="58">
        <f t="shared" si="3"/>
        <v>0</v>
      </c>
      <c r="Y50" s="58">
        <f t="shared" si="10"/>
        <v>342</v>
      </c>
      <c r="Z50" s="6">
        <f t="shared" si="11"/>
        <v>0</v>
      </c>
      <c r="AA50" s="68">
        <f t="shared" si="12"/>
        <v>95</v>
      </c>
      <c r="AC50" s="6" t="str">
        <f t="shared" si="13"/>
        <v>D</v>
      </c>
      <c r="AE50" s="69">
        <f t="shared" si="4"/>
        <v>18</v>
      </c>
      <c r="AQ50" s="17"/>
      <c r="AR50" s="17"/>
      <c r="AU50" s="17"/>
      <c r="AV50" s="17"/>
      <c r="AW50" s="17"/>
      <c r="AX50" s="17"/>
      <c r="AY50" s="17"/>
      <c r="AZ50" s="17"/>
      <c r="BA50" s="17"/>
    </row>
    <row r="51" spans="1:53" ht="18" customHeight="1" x14ac:dyDescent="0.25">
      <c r="A51" s="106">
        <v>26</v>
      </c>
      <c r="B51" s="107" t="s">
        <v>131</v>
      </c>
      <c r="C51" s="108"/>
      <c r="D51" s="108"/>
      <c r="E51" s="108"/>
      <c r="F51" s="107" t="s">
        <v>132</v>
      </c>
      <c r="G51" s="109"/>
      <c r="H51" s="81">
        <v>2</v>
      </c>
      <c r="I51" s="81">
        <v>23</v>
      </c>
      <c r="J51" s="81">
        <v>30</v>
      </c>
      <c r="K51" s="81">
        <f t="shared" si="14"/>
        <v>0</v>
      </c>
      <c r="L51" s="81">
        <v>0</v>
      </c>
      <c r="M51" s="81">
        <f t="shared" si="16"/>
        <v>4</v>
      </c>
      <c r="N51" s="81" t="str">
        <f t="shared" si="15"/>
        <v>06</v>
      </c>
      <c r="O51" s="110" t="s">
        <v>90</v>
      </c>
      <c r="P51" s="6" t="str">
        <f t="shared" si="0"/>
        <v>04</v>
      </c>
      <c r="Q51" s="6" t="str">
        <f t="shared" si="1"/>
        <v>tc</v>
      </c>
      <c r="R51" s="6" t="str">
        <f t="shared" si="2"/>
        <v/>
      </c>
      <c r="S51" s="6" t="str">
        <f t="shared" si="5"/>
        <v>L</v>
      </c>
      <c r="T51" s="58">
        <f t="shared" si="6"/>
        <v>1</v>
      </c>
      <c r="U51" s="58">
        <f t="shared" si="7"/>
        <v>1</v>
      </c>
      <c r="V51" s="58">
        <f t="shared" si="8"/>
        <v>1</v>
      </c>
      <c r="W51" s="58">
        <f t="shared" si="9"/>
        <v>1</v>
      </c>
      <c r="X51" s="58">
        <f t="shared" si="3"/>
        <v>0</v>
      </c>
      <c r="Y51" s="58">
        <f t="shared" si="10"/>
        <v>33</v>
      </c>
      <c r="Z51" s="6">
        <f t="shared" si="11"/>
        <v>0</v>
      </c>
      <c r="AA51" s="68">
        <f t="shared" si="12"/>
        <v>0</v>
      </c>
      <c r="AC51" s="6" t="str">
        <f t="shared" si="13"/>
        <v>L</v>
      </c>
      <c r="AE51" s="69">
        <f t="shared" si="4"/>
        <v>1</v>
      </c>
      <c r="AQ51" s="17"/>
      <c r="AR51" s="17"/>
      <c r="AS51" s="17"/>
      <c r="AT51" s="17"/>
      <c r="AU51" s="17"/>
      <c r="AV51" s="17"/>
      <c r="AW51" s="61"/>
      <c r="AX51" s="17"/>
      <c r="AY51" s="17"/>
      <c r="AZ51" s="17"/>
      <c r="BA51" s="17"/>
    </row>
    <row r="52" spans="1:53" ht="18" customHeight="1" x14ac:dyDescent="0.25">
      <c r="A52" s="106">
        <v>27</v>
      </c>
      <c r="B52" s="107" t="s">
        <v>133</v>
      </c>
      <c r="C52" s="108"/>
      <c r="D52" s="108"/>
      <c r="E52" s="108"/>
      <c r="F52" s="107" t="s">
        <v>134</v>
      </c>
      <c r="G52" s="109"/>
      <c r="H52" s="81">
        <v>2</v>
      </c>
      <c r="I52" s="81">
        <v>17</v>
      </c>
      <c r="J52" s="81">
        <v>28</v>
      </c>
      <c r="K52" s="81">
        <f t="shared" si="14"/>
        <v>1</v>
      </c>
      <c r="L52" s="81">
        <v>4</v>
      </c>
      <c r="M52" s="81">
        <f t="shared" si="16"/>
        <v>4</v>
      </c>
      <c r="N52" s="81" t="str">
        <f t="shared" si="15"/>
        <v>06</v>
      </c>
      <c r="O52" s="110" t="s">
        <v>90</v>
      </c>
      <c r="P52" s="6" t="str">
        <f t="shared" si="0"/>
        <v>04</v>
      </c>
      <c r="Q52" s="6" t="str">
        <f t="shared" si="1"/>
        <v>tc</v>
      </c>
      <c r="R52" s="6" t="str">
        <f t="shared" si="2"/>
        <v>tn</v>
      </c>
      <c r="S52" s="6" t="str">
        <f t="shared" si="5"/>
        <v>L</v>
      </c>
      <c r="T52" s="58">
        <f t="shared" si="6"/>
        <v>1</v>
      </c>
      <c r="U52" s="58">
        <f t="shared" si="7"/>
        <v>1</v>
      </c>
      <c r="V52" s="58">
        <f t="shared" si="8"/>
        <v>1</v>
      </c>
      <c r="W52" s="58">
        <f t="shared" si="9"/>
        <v>1</v>
      </c>
      <c r="X52" s="58">
        <f t="shared" si="3"/>
        <v>2</v>
      </c>
      <c r="Y52" s="58">
        <f t="shared" si="10"/>
        <v>33</v>
      </c>
      <c r="Z52" s="6">
        <f t="shared" si="11"/>
        <v>0</v>
      </c>
      <c r="AA52" s="68">
        <f t="shared" si="12"/>
        <v>0</v>
      </c>
      <c r="AC52" s="6" t="str">
        <f t="shared" si="13"/>
        <v>L</v>
      </c>
      <c r="AE52" s="69">
        <f t="shared" si="4"/>
        <v>1</v>
      </c>
      <c r="AQ52" s="17"/>
      <c r="AR52" s="17"/>
      <c r="AS52" s="17"/>
      <c r="AT52" s="17"/>
      <c r="AU52" s="17"/>
      <c r="AV52" s="17"/>
      <c r="AW52" s="111"/>
      <c r="AX52" s="61"/>
      <c r="AZ52" s="17"/>
      <c r="BA52" s="17"/>
    </row>
    <row r="53" spans="1:53" ht="18" customHeight="1" x14ac:dyDescent="0.25">
      <c r="A53" s="106">
        <v>28</v>
      </c>
      <c r="B53" s="107" t="s">
        <v>135</v>
      </c>
      <c r="C53" s="108"/>
      <c r="D53" s="108"/>
      <c r="E53" s="108"/>
      <c r="F53" s="107" t="s">
        <v>136</v>
      </c>
      <c r="G53" s="109"/>
      <c r="H53" s="81">
        <v>2</v>
      </c>
      <c r="I53" s="81">
        <v>6</v>
      </c>
      <c r="J53" s="81">
        <v>26</v>
      </c>
      <c r="K53" s="81">
        <f t="shared" si="14"/>
        <v>1</v>
      </c>
      <c r="L53" s="81">
        <v>8</v>
      </c>
      <c r="M53" s="81">
        <f t="shared" si="16"/>
        <v>4</v>
      </c>
      <c r="N53" s="81" t="str">
        <f t="shared" si="15"/>
        <v>06</v>
      </c>
      <c r="O53" s="110" t="s">
        <v>90</v>
      </c>
      <c r="P53" s="6" t="str">
        <f t="shared" si="0"/>
        <v>04</v>
      </c>
      <c r="Q53" s="6" t="str">
        <f t="shared" si="1"/>
        <v>tc</v>
      </c>
      <c r="R53" s="6" t="str">
        <f t="shared" si="2"/>
        <v>tn</v>
      </c>
      <c r="S53" s="6" t="str">
        <f t="shared" si="5"/>
        <v>L</v>
      </c>
      <c r="T53" s="58">
        <f t="shared" si="6"/>
        <v>1</v>
      </c>
      <c r="U53" s="58">
        <f t="shared" si="7"/>
        <v>1</v>
      </c>
      <c r="V53" s="58">
        <f t="shared" si="8"/>
        <v>1</v>
      </c>
      <c r="W53" s="58">
        <f t="shared" si="9"/>
        <v>1</v>
      </c>
      <c r="X53" s="58">
        <f t="shared" si="3"/>
        <v>4</v>
      </c>
      <c r="Y53" s="58">
        <f t="shared" si="10"/>
        <v>33</v>
      </c>
      <c r="Z53" s="6">
        <f t="shared" si="11"/>
        <v>0</v>
      </c>
      <c r="AA53" s="68">
        <f t="shared" si="12"/>
        <v>0</v>
      </c>
      <c r="AC53" s="6" t="str">
        <f t="shared" si="13"/>
        <v>L</v>
      </c>
      <c r="AE53" s="69">
        <f t="shared" si="4"/>
        <v>1</v>
      </c>
      <c r="AQ53" s="17"/>
      <c r="AR53" s="17"/>
      <c r="AS53" s="17"/>
      <c r="AT53" s="17"/>
      <c r="AU53" s="17"/>
      <c r="AV53" s="17"/>
      <c r="AW53" s="111"/>
      <c r="AX53" s="61"/>
      <c r="AZ53" s="17"/>
      <c r="BA53" s="17"/>
    </row>
    <row r="54" spans="1:53" ht="18" customHeight="1" x14ac:dyDescent="0.25">
      <c r="A54" s="106">
        <v>29</v>
      </c>
      <c r="B54" s="107" t="s">
        <v>137</v>
      </c>
      <c r="C54" s="108"/>
      <c r="D54" s="108"/>
      <c r="E54" s="108"/>
      <c r="F54" s="107" t="s">
        <v>138</v>
      </c>
      <c r="G54" s="109"/>
      <c r="H54" s="81">
        <v>2</v>
      </c>
      <c r="I54" s="81">
        <v>49</v>
      </c>
      <c r="J54" s="81">
        <v>0</v>
      </c>
      <c r="K54" s="81">
        <f t="shared" si="14"/>
        <v>0</v>
      </c>
      <c r="L54" s="81">
        <v>96</v>
      </c>
      <c r="M54" s="81">
        <f t="shared" si="16"/>
        <v>0</v>
      </c>
      <c r="N54" s="81" t="str">
        <f t="shared" si="15"/>
        <v>07</v>
      </c>
      <c r="O54" s="110" t="s">
        <v>90</v>
      </c>
      <c r="P54" s="6" t="str">
        <f t="shared" si="0"/>
        <v>01</v>
      </c>
      <c r="Q54" s="6" t="str">
        <f t="shared" si="1"/>
        <v>tc</v>
      </c>
      <c r="R54" s="6" t="str">
        <f t="shared" si="2"/>
        <v/>
      </c>
      <c r="S54" s="6" t="str">
        <f t="shared" si="5"/>
        <v>D</v>
      </c>
      <c r="T54" s="58">
        <f t="shared" si="6"/>
        <v>1.5</v>
      </c>
      <c r="U54" s="58">
        <f t="shared" si="7"/>
        <v>1</v>
      </c>
      <c r="V54" s="58">
        <f t="shared" si="8"/>
        <v>1</v>
      </c>
      <c r="W54" s="58">
        <f t="shared" si="9"/>
        <v>1</v>
      </c>
      <c r="X54" s="58">
        <f t="shared" si="3"/>
        <v>0</v>
      </c>
      <c r="Y54" s="58">
        <f t="shared" si="10"/>
        <v>147</v>
      </c>
      <c r="Z54" s="6">
        <f t="shared" si="11"/>
        <v>0</v>
      </c>
      <c r="AA54" s="68">
        <f t="shared" si="12"/>
        <v>0</v>
      </c>
      <c r="AC54" s="6" t="str">
        <f t="shared" si="13"/>
        <v>D</v>
      </c>
      <c r="AE54" s="69">
        <f t="shared" si="4"/>
        <v>1.5</v>
      </c>
      <c r="AQ54" s="17"/>
      <c r="AR54" s="17"/>
      <c r="AS54" s="17"/>
      <c r="AT54" s="17"/>
      <c r="AU54" s="17"/>
      <c r="AV54" s="17"/>
      <c r="AW54" s="111"/>
      <c r="AX54" s="61"/>
      <c r="AY54" s="17"/>
      <c r="AZ54" s="17"/>
      <c r="BA54" s="17"/>
    </row>
    <row r="55" spans="1:53" ht="18" customHeight="1" x14ac:dyDescent="0.25">
      <c r="A55" s="106">
        <v>30</v>
      </c>
      <c r="B55" s="107" t="s">
        <v>139</v>
      </c>
      <c r="C55" s="108"/>
      <c r="D55" s="108"/>
      <c r="E55" s="108"/>
      <c r="F55" s="107" t="s">
        <v>140</v>
      </c>
      <c r="G55" s="109"/>
      <c r="H55" s="81">
        <v>2</v>
      </c>
      <c r="I55" s="81">
        <v>3</v>
      </c>
      <c r="J55" s="81">
        <v>0</v>
      </c>
      <c r="K55" s="81">
        <f t="shared" si="14"/>
        <v>0</v>
      </c>
      <c r="L55" s="81">
        <v>96</v>
      </c>
      <c r="M55" s="81">
        <f t="shared" si="16"/>
        <v>0</v>
      </c>
      <c r="N55" s="81" t="str">
        <f t="shared" si="15"/>
        <v>07</v>
      </c>
      <c r="O55" s="110" t="s">
        <v>90</v>
      </c>
      <c r="P55" s="6" t="str">
        <f t="shared" si="0"/>
        <v>01</v>
      </c>
      <c r="Q55" s="6" t="str">
        <f t="shared" si="1"/>
        <v>tc</v>
      </c>
      <c r="R55" s="6" t="str">
        <f t="shared" si="2"/>
        <v/>
      </c>
      <c r="S55" s="6" t="str">
        <f t="shared" si="5"/>
        <v>D</v>
      </c>
      <c r="T55" s="58">
        <f t="shared" si="6"/>
        <v>1.5</v>
      </c>
      <c r="U55" s="58">
        <f t="shared" si="7"/>
        <v>1</v>
      </c>
      <c r="V55" s="58">
        <f t="shared" si="8"/>
        <v>1</v>
      </c>
      <c r="W55" s="58">
        <f t="shared" si="9"/>
        <v>1</v>
      </c>
      <c r="X55" s="58">
        <f t="shared" si="3"/>
        <v>0</v>
      </c>
      <c r="Y55" s="58">
        <f t="shared" si="10"/>
        <v>9</v>
      </c>
      <c r="Z55" s="6">
        <f t="shared" si="11"/>
        <v>0</v>
      </c>
      <c r="AA55" s="68">
        <f t="shared" si="12"/>
        <v>0</v>
      </c>
      <c r="AC55" s="6" t="str">
        <f t="shared" si="13"/>
        <v>D</v>
      </c>
      <c r="AE55" s="69">
        <f t="shared" si="4"/>
        <v>1.5</v>
      </c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:53" ht="18" customHeight="1" x14ac:dyDescent="0.25">
      <c r="A56" s="106">
        <v>31</v>
      </c>
      <c r="B56" s="107" t="s">
        <v>141</v>
      </c>
      <c r="C56" s="108"/>
      <c r="D56" s="108"/>
      <c r="E56" s="108"/>
      <c r="F56" s="107" t="s">
        <v>142</v>
      </c>
      <c r="G56" s="109"/>
      <c r="H56" s="81">
        <v>2</v>
      </c>
      <c r="I56" s="81">
        <v>52</v>
      </c>
      <c r="J56" s="81">
        <v>30</v>
      </c>
      <c r="K56" s="81">
        <f t="shared" si="14"/>
        <v>0</v>
      </c>
      <c r="L56" s="81">
        <v>0</v>
      </c>
      <c r="M56" s="81">
        <f t="shared" si="16"/>
        <v>4</v>
      </c>
      <c r="N56" s="81" t="str">
        <f t="shared" si="15"/>
        <v>07</v>
      </c>
      <c r="O56" s="110" t="s">
        <v>90</v>
      </c>
      <c r="P56" s="6" t="str">
        <f t="shared" si="0"/>
        <v>01</v>
      </c>
      <c r="Q56" s="6" t="str">
        <f t="shared" si="1"/>
        <v>tc</v>
      </c>
      <c r="R56" s="6" t="str">
        <f t="shared" si="2"/>
        <v/>
      </c>
      <c r="S56" s="6" t="str">
        <f t="shared" si="5"/>
        <v>L</v>
      </c>
      <c r="T56" s="58">
        <f t="shared" si="6"/>
        <v>1.2</v>
      </c>
      <c r="U56" s="58">
        <f t="shared" si="7"/>
        <v>1</v>
      </c>
      <c r="V56" s="58">
        <f t="shared" si="8"/>
        <v>1</v>
      </c>
      <c r="W56" s="58">
        <f t="shared" si="9"/>
        <v>1</v>
      </c>
      <c r="X56" s="58">
        <f t="shared" si="3"/>
        <v>0</v>
      </c>
      <c r="Y56" s="58">
        <f t="shared" si="10"/>
        <v>39</v>
      </c>
      <c r="Z56" s="6">
        <f t="shared" si="11"/>
        <v>0</v>
      </c>
      <c r="AA56" s="68">
        <f t="shared" si="12"/>
        <v>0</v>
      </c>
      <c r="AC56" s="6" t="str">
        <f t="shared" si="13"/>
        <v>L</v>
      </c>
      <c r="AE56" s="69">
        <f t="shared" si="4"/>
        <v>1.2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:53" ht="18" customHeight="1" x14ac:dyDescent="0.25">
      <c r="A57" s="106">
        <v>32</v>
      </c>
      <c r="B57" s="107" t="s">
        <v>143</v>
      </c>
      <c r="C57" s="108"/>
      <c r="D57" s="108"/>
      <c r="E57" s="108"/>
      <c r="F57" s="107" t="s">
        <v>144</v>
      </c>
      <c r="G57" s="109"/>
      <c r="H57" s="81">
        <v>10</v>
      </c>
      <c r="I57" s="81">
        <v>2</v>
      </c>
      <c r="J57" s="81">
        <v>0</v>
      </c>
      <c r="K57" s="81">
        <f t="shared" si="14"/>
        <v>0</v>
      </c>
      <c r="L57" s="81">
        <v>480</v>
      </c>
      <c r="M57" s="81">
        <f t="shared" si="16"/>
        <v>0</v>
      </c>
      <c r="N57" s="81" t="str">
        <f t="shared" si="15"/>
        <v>07</v>
      </c>
      <c r="O57" s="110"/>
      <c r="P57" s="6" t="str">
        <f t="shared" si="0"/>
        <v>1)</v>
      </c>
      <c r="Q57" s="6" t="str">
        <f t="shared" si="1"/>
        <v>tc</v>
      </c>
      <c r="R57" s="6" t="str">
        <f t="shared" si="2"/>
        <v/>
      </c>
      <c r="S57" s="6" t="str">
        <f t="shared" si="5"/>
        <v>D</v>
      </c>
      <c r="T57" s="58">
        <f t="shared" si="6"/>
        <v>18</v>
      </c>
      <c r="U57" s="58">
        <f t="shared" si="7"/>
        <v>1</v>
      </c>
      <c r="V57" s="58">
        <f t="shared" si="8"/>
        <v>1</v>
      </c>
      <c r="W57" s="58">
        <f t="shared" si="9"/>
        <v>1</v>
      </c>
      <c r="X57" s="58">
        <f t="shared" si="3"/>
        <v>0</v>
      </c>
      <c r="Y57" s="58">
        <f t="shared" si="10"/>
        <v>36</v>
      </c>
      <c r="Z57" s="6">
        <f t="shared" si="11"/>
        <v>0</v>
      </c>
      <c r="AA57" s="68">
        <f t="shared" si="12"/>
        <v>10</v>
      </c>
      <c r="AC57" s="6" t="str">
        <f t="shared" si="13"/>
        <v>D</v>
      </c>
      <c r="AE57" s="69">
        <f t="shared" si="4"/>
        <v>18</v>
      </c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:53" ht="18" customHeight="1" x14ac:dyDescent="0.25">
      <c r="A58" s="106">
        <v>33</v>
      </c>
      <c r="B58" s="107" t="s">
        <v>145</v>
      </c>
      <c r="C58" s="108"/>
      <c r="D58" s="108"/>
      <c r="E58" s="108"/>
      <c r="F58" s="107" t="s">
        <v>146</v>
      </c>
      <c r="G58" s="109"/>
      <c r="H58" s="81">
        <v>2</v>
      </c>
      <c r="I58" s="81">
        <v>49</v>
      </c>
      <c r="J58" s="81">
        <v>30</v>
      </c>
      <c r="K58" s="81">
        <f t="shared" si="14"/>
        <v>0</v>
      </c>
      <c r="L58" s="81">
        <v>0</v>
      </c>
      <c r="M58" s="81">
        <f t="shared" si="16"/>
        <v>4</v>
      </c>
      <c r="N58" s="81" t="str">
        <f t="shared" si="15"/>
        <v>07</v>
      </c>
      <c r="O58" s="110" t="s">
        <v>90</v>
      </c>
      <c r="P58" s="6" t="str">
        <f t="shared" si="0"/>
        <v>01</v>
      </c>
      <c r="Q58" s="6" t="str">
        <f t="shared" si="1"/>
        <v>tc</v>
      </c>
      <c r="R58" s="6" t="str">
        <f t="shared" si="2"/>
        <v/>
      </c>
      <c r="S58" s="6" t="str">
        <f t="shared" si="5"/>
        <v>L</v>
      </c>
      <c r="T58" s="58">
        <f t="shared" si="6"/>
        <v>1.1000000000000001</v>
      </c>
      <c r="U58" s="58">
        <f t="shared" si="7"/>
        <v>1</v>
      </c>
      <c r="V58" s="58">
        <f t="shared" si="8"/>
        <v>1</v>
      </c>
      <c r="W58" s="58">
        <f t="shared" si="9"/>
        <v>1</v>
      </c>
      <c r="X58" s="58">
        <f t="shared" si="3"/>
        <v>0</v>
      </c>
      <c r="Y58" s="58">
        <f t="shared" si="10"/>
        <v>36</v>
      </c>
      <c r="Z58" s="6">
        <f t="shared" si="11"/>
        <v>0</v>
      </c>
      <c r="AA58" s="68">
        <f t="shared" si="12"/>
        <v>0</v>
      </c>
      <c r="AC58" s="6" t="str">
        <f t="shared" si="13"/>
        <v>L</v>
      </c>
      <c r="AE58" s="69">
        <f t="shared" si="4"/>
        <v>1.1000000000000001</v>
      </c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53" ht="18" customHeight="1" x14ac:dyDescent="0.25">
      <c r="A59" s="106">
        <v>34</v>
      </c>
      <c r="B59" s="107" t="s">
        <v>147</v>
      </c>
      <c r="C59" s="108"/>
      <c r="D59" s="108"/>
      <c r="E59" s="108"/>
      <c r="F59" s="107" t="s">
        <v>148</v>
      </c>
      <c r="G59" s="109"/>
      <c r="H59" s="81">
        <v>2</v>
      </c>
      <c r="I59" s="81">
        <v>39</v>
      </c>
      <c r="J59" s="81">
        <v>30</v>
      </c>
      <c r="K59" s="81">
        <f t="shared" si="14"/>
        <v>0</v>
      </c>
      <c r="L59" s="81">
        <v>0</v>
      </c>
      <c r="M59" s="81">
        <f t="shared" si="16"/>
        <v>4</v>
      </c>
      <c r="N59" s="81" t="str">
        <f t="shared" si="15"/>
        <v>07</v>
      </c>
      <c r="O59" s="110" t="s">
        <v>90</v>
      </c>
      <c r="P59" s="6" t="str">
        <f t="shared" si="0"/>
        <v>01</v>
      </c>
      <c r="Q59" s="6" t="str">
        <f t="shared" si="1"/>
        <v>tc</v>
      </c>
      <c r="R59" s="6" t="str">
        <f t="shared" si="2"/>
        <v/>
      </c>
      <c r="S59" s="6" t="str">
        <f t="shared" si="5"/>
        <v>L</v>
      </c>
      <c r="T59" s="58">
        <f t="shared" si="6"/>
        <v>1</v>
      </c>
      <c r="U59" s="58">
        <f t="shared" si="7"/>
        <v>1</v>
      </c>
      <c r="V59" s="58">
        <f t="shared" si="8"/>
        <v>1</v>
      </c>
      <c r="W59" s="58">
        <f t="shared" si="9"/>
        <v>1</v>
      </c>
      <c r="X59" s="58">
        <f t="shared" si="3"/>
        <v>0</v>
      </c>
      <c r="Y59" s="58">
        <f t="shared" si="10"/>
        <v>33</v>
      </c>
      <c r="Z59" s="6">
        <f t="shared" si="11"/>
        <v>0</v>
      </c>
      <c r="AA59" s="68">
        <f t="shared" si="12"/>
        <v>0</v>
      </c>
      <c r="AC59" s="6" t="str">
        <f t="shared" si="13"/>
        <v>L</v>
      </c>
      <c r="AE59" s="69">
        <f t="shared" si="4"/>
        <v>1</v>
      </c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ht="18" customHeight="1" x14ac:dyDescent="0.25">
      <c r="A60" s="106">
        <v>35</v>
      </c>
      <c r="B60" s="107" t="s">
        <v>149</v>
      </c>
      <c r="C60" s="108"/>
      <c r="D60" s="108"/>
      <c r="E60" s="108"/>
      <c r="F60" s="107" t="s">
        <v>150</v>
      </c>
      <c r="G60" s="109"/>
      <c r="H60" s="81">
        <v>2</v>
      </c>
      <c r="I60" s="81">
        <v>33</v>
      </c>
      <c r="J60" s="81">
        <v>30</v>
      </c>
      <c r="K60" s="81">
        <f t="shared" si="14"/>
        <v>0</v>
      </c>
      <c r="L60" s="81">
        <v>0</v>
      </c>
      <c r="M60" s="81">
        <f t="shared" si="16"/>
        <v>4</v>
      </c>
      <c r="N60" s="81" t="str">
        <f t="shared" si="15"/>
        <v>07</v>
      </c>
      <c r="O60" s="110" t="s">
        <v>90</v>
      </c>
      <c r="P60" s="6" t="str">
        <f t="shared" si="0"/>
        <v>01</v>
      </c>
      <c r="Q60" s="6" t="str">
        <f t="shared" si="1"/>
        <v>tc</v>
      </c>
      <c r="R60" s="6" t="str">
        <f t="shared" si="2"/>
        <v/>
      </c>
      <c r="S60" s="6" t="str">
        <f t="shared" si="5"/>
        <v>L</v>
      </c>
      <c r="T60" s="58">
        <f t="shared" si="6"/>
        <v>1</v>
      </c>
      <c r="U60" s="58">
        <f t="shared" si="7"/>
        <v>1</v>
      </c>
      <c r="V60" s="58">
        <f t="shared" si="8"/>
        <v>1</v>
      </c>
      <c r="W60" s="58">
        <f t="shared" si="9"/>
        <v>1</v>
      </c>
      <c r="X60" s="58">
        <f t="shared" si="3"/>
        <v>0</v>
      </c>
      <c r="Y60" s="58">
        <f t="shared" si="10"/>
        <v>33</v>
      </c>
      <c r="Z60" s="6">
        <f t="shared" si="11"/>
        <v>0</v>
      </c>
      <c r="AA60" s="68">
        <f t="shared" si="12"/>
        <v>0</v>
      </c>
      <c r="AC60" s="6" t="str">
        <f t="shared" si="13"/>
        <v>L</v>
      </c>
      <c r="AE60" s="69">
        <f t="shared" si="4"/>
        <v>1</v>
      </c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ht="18" customHeight="1" x14ac:dyDescent="0.25">
      <c r="A61" s="106">
        <v>36</v>
      </c>
      <c r="B61" s="107" t="s">
        <v>151</v>
      </c>
      <c r="C61" s="108"/>
      <c r="D61" s="108"/>
      <c r="E61" s="108"/>
      <c r="F61" s="107" t="s">
        <v>152</v>
      </c>
      <c r="G61" s="109"/>
      <c r="H61" s="81">
        <v>2</v>
      </c>
      <c r="I61" s="81">
        <v>28</v>
      </c>
      <c r="J61" s="81">
        <v>30</v>
      </c>
      <c r="K61" s="81">
        <f t="shared" si="14"/>
        <v>0</v>
      </c>
      <c r="L61" s="81">
        <v>0</v>
      </c>
      <c r="M61" s="81">
        <f t="shared" si="16"/>
        <v>4</v>
      </c>
      <c r="N61" s="81" t="str">
        <f t="shared" si="15"/>
        <v>07</v>
      </c>
      <c r="O61" s="110" t="s">
        <v>90</v>
      </c>
      <c r="P61" s="6" t="str">
        <f t="shared" si="0"/>
        <v>01</v>
      </c>
      <c r="Q61" s="6" t="str">
        <f t="shared" si="1"/>
        <v>tc</v>
      </c>
      <c r="R61" s="6" t="str">
        <f t="shared" si="2"/>
        <v/>
      </c>
      <c r="S61" s="6" t="str">
        <f t="shared" si="5"/>
        <v>L</v>
      </c>
      <c r="T61" s="58">
        <f t="shared" si="6"/>
        <v>1</v>
      </c>
      <c r="U61" s="58">
        <f t="shared" si="7"/>
        <v>1</v>
      </c>
      <c r="V61" s="58">
        <f t="shared" si="8"/>
        <v>1</v>
      </c>
      <c r="W61" s="58">
        <f t="shared" si="9"/>
        <v>1</v>
      </c>
      <c r="X61" s="58">
        <f t="shared" si="3"/>
        <v>0</v>
      </c>
      <c r="Y61" s="58">
        <f t="shared" si="10"/>
        <v>33</v>
      </c>
      <c r="Z61" s="6">
        <f t="shared" si="11"/>
        <v>0</v>
      </c>
      <c r="AA61" s="68">
        <f t="shared" si="12"/>
        <v>0</v>
      </c>
      <c r="AC61" s="6" t="str">
        <f t="shared" si="13"/>
        <v>L</v>
      </c>
      <c r="AE61" s="69">
        <f t="shared" si="4"/>
        <v>1</v>
      </c>
    </row>
    <row r="62" spans="1:53" ht="18" customHeight="1" x14ac:dyDescent="0.25">
      <c r="A62" s="106">
        <v>37</v>
      </c>
      <c r="B62" s="107" t="s">
        <v>153</v>
      </c>
      <c r="C62" s="108"/>
      <c r="D62" s="108"/>
      <c r="E62" s="108"/>
      <c r="F62" s="107" t="s">
        <v>154</v>
      </c>
      <c r="G62" s="109"/>
      <c r="H62" s="81">
        <v>10</v>
      </c>
      <c r="I62" s="81">
        <v>40</v>
      </c>
      <c r="J62" s="81">
        <v>0</v>
      </c>
      <c r="K62" s="81">
        <f t="shared" si="14"/>
        <v>0</v>
      </c>
      <c r="L62" s="81">
        <v>480</v>
      </c>
      <c r="M62" s="81">
        <f t="shared" si="16"/>
        <v>0</v>
      </c>
      <c r="N62" s="81" t="str">
        <f t="shared" si="15"/>
        <v>07</v>
      </c>
      <c r="O62" s="110"/>
      <c r="P62" s="6" t="str">
        <f t="shared" si="0"/>
        <v>1)</v>
      </c>
      <c r="Q62" s="6" t="str">
        <f t="shared" si="1"/>
        <v>tc</v>
      </c>
      <c r="R62" s="6" t="str">
        <f t="shared" si="2"/>
        <v/>
      </c>
      <c r="S62" s="6" t="str">
        <f t="shared" si="5"/>
        <v>D</v>
      </c>
      <c r="T62" s="58">
        <f t="shared" si="6"/>
        <v>18</v>
      </c>
      <c r="U62" s="58">
        <f t="shared" si="7"/>
        <v>1</v>
      </c>
      <c r="V62" s="58">
        <f t="shared" si="8"/>
        <v>1</v>
      </c>
      <c r="W62" s="58">
        <f t="shared" si="9"/>
        <v>1</v>
      </c>
      <c r="X62" s="58">
        <f t="shared" si="3"/>
        <v>0</v>
      </c>
      <c r="Y62" s="58">
        <f t="shared" si="10"/>
        <v>720</v>
      </c>
      <c r="Z62" s="6">
        <f t="shared" si="11"/>
        <v>0</v>
      </c>
      <c r="AA62" s="68">
        <f t="shared" si="12"/>
        <v>200</v>
      </c>
      <c r="AC62" s="6" t="str">
        <f t="shared" si="13"/>
        <v>D</v>
      </c>
      <c r="AE62" s="69">
        <f t="shared" si="4"/>
        <v>18</v>
      </c>
      <c r="AN62" s="112"/>
      <c r="AO62" s="112"/>
      <c r="AP62" s="112"/>
      <c r="AQ62" s="112"/>
    </row>
    <row r="63" spans="1:53" ht="18" customHeight="1" x14ac:dyDescent="0.25">
      <c r="A63" s="106">
        <v>38</v>
      </c>
      <c r="B63" s="107" t="s">
        <v>155</v>
      </c>
      <c r="C63" s="108"/>
      <c r="D63" s="108"/>
      <c r="E63" s="108"/>
      <c r="F63" s="107" t="s">
        <v>156</v>
      </c>
      <c r="G63" s="109"/>
      <c r="H63" s="81">
        <v>2</v>
      </c>
      <c r="I63" s="81">
        <v>48</v>
      </c>
      <c r="J63" s="81">
        <v>30</v>
      </c>
      <c r="K63" s="81">
        <f t="shared" si="14"/>
        <v>0</v>
      </c>
      <c r="L63" s="81">
        <v>0</v>
      </c>
      <c r="M63" s="81">
        <f t="shared" si="16"/>
        <v>4</v>
      </c>
      <c r="N63" s="81" t="str">
        <f t="shared" si="15"/>
        <v>08</v>
      </c>
      <c r="O63" s="110" t="s">
        <v>90</v>
      </c>
      <c r="P63" s="6" t="str">
        <f t="shared" si="0"/>
        <v>03</v>
      </c>
      <c r="Q63" s="6" t="str">
        <f t="shared" si="1"/>
        <v>tc</v>
      </c>
      <c r="R63" s="6" t="str">
        <f t="shared" si="2"/>
        <v/>
      </c>
      <c r="S63" s="6" t="str">
        <f t="shared" si="5"/>
        <v>L</v>
      </c>
      <c r="T63" s="58">
        <f t="shared" si="6"/>
        <v>1.1000000000000001</v>
      </c>
      <c r="U63" s="58">
        <f t="shared" si="7"/>
        <v>1</v>
      </c>
      <c r="V63" s="58">
        <f t="shared" si="8"/>
        <v>1</v>
      </c>
      <c r="W63" s="58">
        <f t="shared" si="9"/>
        <v>1</v>
      </c>
      <c r="X63" s="58">
        <f t="shared" si="3"/>
        <v>0</v>
      </c>
      <c r="Y63" s="58">
        <f t="shared" si="10"/>
        <v>36</v>
      </c>
      <c r="Z63" s="6">
        <f t="shared" si="11"/>
        <v>0</v>
      </c>
      <c r="AA63" s="68">
        <f t="shared" si="12"/>
        <v>0</v>
      </c>
      <c r="AC63" s="6" t="str">
        <f t="shared" si="13"/>
        <v>L</v>
      </c>
      <c r="AE63" s="69">
        <f t="shared" si="4"/>
        <v>1.1000000000000001</v>
      </c>
      <c r="AN63" s="112"/>
      <c r="AO63" s="73"/>
      <c r="AP63" s="73"/>
      <c r="AQ63" s="74"/>
    </row>
    <row r="64" spans="1:53" ht="18" customHeight="1" x14ac:dyDescent="0.25">
      <c r="A64" s="106">
        <v>39</v>
      </c>
      <c r="B64" s="107" t="s">
        <v>157</v>
      </c>
      <c r="C64" s="108"/>
      <c r="D64" s="108"/>
      <c r="E64" s="108"/>
      <c r="F64" s="107" t="s">
        <v>158</v>
      </c>
      <c r="G64" s="109"/>
      <c r="H64" s="81">
        <v>2</v>
      </c>
      <c r="I64" s="81">
        <v>29</v>
      </c>
      <c r="J64" s="81">
        <v>30</v>
      </c>
      <c r="K64" s="81">
        <f t="shared" si="14"/>
        <v>0</v>
      </c>
      <c r="L64" s="81">
        <v>0</v>
      </c>
      <c r="M64" s="81">
        <f t="shared" si="16"/>
        <v>4</v>
      </c>
      <c r="N64" s="81" t="str">
        <f t="shared" si="15"/>
        <v>08</v>
      </c>
      <c r="O64" s="110" t="s">
        <v>90</v>
      </c>
      <c r="P64" s="6" t="str">
        <f t="shared" si="0"/>
        <v>02</v>
      </c>
      <c r="Q64" s="6" t="str">
        <f t="shared" si="1"/>
        <v>tc</v>
      </c>
      <c r="R64" s="6" t="str">
        <f t="shared" si="2"/>
        <v/>
      </c>
      <c r="S64" s="6" t="str">
        <f t="shared" si="5"/>
        <v>L</v>
      </c>
      <c r="T64" s="58">
        <f t="shared" si="6"/>
        <v>1</v>
      </c>
      <c r="U64" s="58">
        <f t="shared" si="7"/>
        <v>1</v>
      </c>
      <c r="V64" s="58">
        <f t="shared" si="8"/>
        <v>1</v>
      </c>
      <c r="W64" s="58">
        <f t="shared" si="9"/>
        <v>1</v>
      </c>
      <c r="X64" s="58">
        <f t="shared" si="3"/>
        <v>0</v>
      </c>
      <c r="Y64" s="58">
        <f t="shared" si="10"/>
        <v>33</v>
      </c>
      <c r="Z64" s="6">
        <f t="shared" si="11"/>
        <v>0</v>
      </c>
      <c r="AA64" s="68">
        <f t="shared" si="12"/>
        <v>0</v>
      </c>
      <c r="AC64" s="6" t="str">
        <f t="shared" si="13"/>
        <v>L</v>
      </c>
      <c r="AE64" s="69">
        <f t="shared" si="4"/>
        <v>1</v>
      </c>
      <c r="AN64" s="112"/>
      <c r="AO64" s="112"/>
      <c r="AP64" s="112"/>
      <c r="AQ64" s="112"/>
    </row>
    <row r="65" spans="1:43" ht="18" customHeight="1" x14ac:dyDescent="0.25">
      <c r="A65" s="106">
        <v>40</v>
      </c>
      <c r="B65" s="107" t="s">
        <v>159</v>
      </c>
      <c r="C65" s="108"/>
      <c r="D65" s="108"/>
      <c r="E65" s="108"/>
      <c r="F65" s="107" t="s">
        <v>160</v>
      </c>
      <c r="G65" s="109"/>
      <c r="H65" s="81">
        <v>2</v>
      </c>
      <c r="I65" s="81">
        <v>20</v>
      </c>
      <c r="J65" s="81">
        <v>30</v>
      </c>
      <c r="K65" s="81">
        <f t="shared" si="14"/>
        <v>0</v>
      </c>
      <c r="L65" s="81">
        <v>0</v>
      </c>
      <c r="M65" s="81">
        <f t="shared" si="16"/>
        <v>4</v>
      </c>
      <c r="N65" s="81" t="str">
        <f t="shared" si="15"/>
        <v>08</v>
      </c>
      <c r="O65" s="110" t="s">
        <v>90</v>
      </c>
      <c r="P65" s="6" t="str">
        <f t="shared" si="0"/>
        <v>02</v>
      </c>
      <c r="Q65" s="6" t="str">
        <f t="shared" si="1"/>
        <v>tc</v>
      </c>
      <c r="R65" s="6" t="str">
        <f t="shared" si="2"/>
        <v/>
      </c>
      <c r="S65" s="6" t="str">
        <f t="shared" si="5"/>
        <v>L</v>
      </c>
      <c r="T65" s="58">
        <f t="shared" si="6"/>
        <v>1</v>
      </c>
      <c r="U65" s="58">
        <f t="shared" si="7"/>
        <v>1</v>
      </c>
      <c r="V65" s="58">
        <f t="shared" si="8"/>
        <v>1</v>
      </c>
      <c r="W65" s="58">
        <f t="shared" si="9"/>
        <v>1</v>
      </c>
      <c r="X65" s="58">
        <f t="shared" si="3"/>
        <v>0</v>
      </c>
      <c r="Y65" s="58">
        <f t="shared" si="10"/>
        <v>33</v>
      </c>
      <c r="Z65" s="6">
        <f t="shared" si="11"/>
        <v>0</v>
      </c>
      <c r="AA65" s="68">
        <f t="shared" si="12"/>
        <v>0</v>
      </c>
      <c r="AC65" s="6" t="str">
        <f t="shared" si="13"/>
        <v>L</v>
      </c>
      <c r="AE65" s="69">
        <f t="shared" si="4"/>
        <v>1</v>
      </c>
      <c r="AN65" s="112"/>
      <c r="AO65" s="112"/>
      <c r="AP65" s="112"/>
      <c r="AQ65" s="112"/>
    </row>
    <row r="66" spans="1:43" ht="18" customHeight="1" x14ac:dyDescent="0.25">
      <c r="A66" s="106">
        <v>41</v>
      </c>
      <c r="B66" s="107" t="s">
        <v>161</v>
      </c>
      <c r="C66" s="108"/>
      <c r="D66" s="108"/>
      <c r="E66" s="108"/>
      <c r="F66" s="107" t="s">
        <v>162</v>
      </c>
      <c r="G66" s="109"/>
      <c r="H66" s="81">
        <v>2</v>
      </c>
      <c r="I66" s="81">
        <v>29</v>
      </c>
      <c r="J66" s="81">
        <v>30</v>
      </c>
      <c r="K66" s="81">
        <f t="shared" si="14"/>
        <v>0</v>
      </c>
      <c r="L66" s="81">
        <v>0</v>
      </c>
      <c r="M66" s="81">
        <f t="shared" si="16"/>
        <v>4</v>
      </c>
      <c r="N66" s="81" t="str">
        <f t="shared" si="15"/>
        <v>08</v>
      </c>
      <c r="O66" s="110" t="s">
        <v>90</v>
      </c>
      <c r="P66" s="6" t="str">
        <f t="shared" si="0"/>
        <v>02</v>
      </c>
      <c r="Q66" s="6" t="str">
        <f t="shared" si="1"/>
        <v>tc</v>
      </c>
      <c r="R66" s="6" t="str">
        <f t="shared" si="2"/>
        <v/>
      </c>
      <c r="S66" s="6" t="str">
        <f t="shared" si="5"/>
        <v>L</v>
      </c>
      <c r="T66" s="58">
        <f t="shared" si="6"/>
        <v>1</v>
      </c>
      <c r="U66" s="58">
        <f t="shared" si="7"/>
        <v>1</v>
      </c>
      <c r="V66" s="58">
        <f t="shared" si="8"/>
        <v>1</v>
      </c>
      <c r="W66" s="58">
        <f t="shared" si="9"/>
        <v>1</v>
      </c>
      <c r="X66" s="58">
        <f t="shared" si="3"/>
        <v>0</v>
      </c>
      <c r="Y66" s="58">
        <f t="shared" si="10"/>
        <v>33</v>
      </c>
      <c r="Z66" s="6">
        <f t="shared" si="11"/>
        <v>0</v>
      </c>
      <c r="AA66" s="68">
        <f t="shared" si="12"/>
        <v>0</v>
      </c>
      <c r="AC66" s="6" t="str">
        <f t="shared" si="13"/>
        <v>L</v>
      </c>
      <c r="AE66" s="69">
        <f t="shared" si="4"/>
        <v>1</v>
      </c>
      <c r="AN66" s="112"/>
      <c r="AO66" s="112"/>
      <c r="AP66" s="112"/>
      <c r="AQ66" s="112"/>
    </row>
    <row r="67" spans="1:43" ht="18" customHeight="1" x14ac:dyDescent="0.25">
      <c r="A67" s="106">
        <v>42</v>
      </c>
      <c r="B67" s="107" t="s">
        <v>161</v>
      </c>
      <c r="C67" s="108"/>
      <c r="D67" s="108"/>
      <c r="E67" s="108"/>
      <c r="F67" s="107" t="s">
        <v>163</v>
      </c>
      <c r="G67" s="109"/>
      <c r="H67" s="81">
        <v>2</v>
      </c>
      <c r="I67" s="81">
        <v>48</v>
      </c>
      <c r="J67" s="81">
        <v>30</v>
      </c>
      <c r="K67" s="81">
        <f t="shared" si="14"/>
        <v>0</v>
      </c>
      <c r="L67" s="81">
        <v>0</v>
      </c>
      <c r="M67" s="81">
        <f t="shared" si="16"/>
        <v>4</v>
      </c>
      <c r="N67" s="81" t="str">
        <f t="shared" si="15"/>
        <v>08</v>
      </c>
      <c r="O67" s="110" t="s">
        <v>90</v>
      </c>
      <c r="P67" s="6" t="str">
        <f t="shared" si="0"/>
        <v>03</v>
      </c>
      <c r="Q67" s="6" t="str">
        <f t="shared" si="1"/>
        <v>tc</v>
      </c>
      <c r="R67" s="6" t="str">
        <f t="shared" si="2"/>
        <v/>
      </c>
      <c r="S67" s="6" t="str">
        <f t="shared" si="5"/>
        <v>L</v>
      </c>
      <c r="T67" s="58">
        <f t="shared" si="6"/>
        <v>1.1000000000000001</v>
      </c>
      <c r="U67" s="58">
        <f t="shared" si="7"/>
        <v>1</v>
      </c>
      <c r="V67" s="58">
        <f t="shared" si="8"/>
        <v>1</v>
      </c>
      <c r="W67" s="58">
        <f t="shared" si="9"/>
        <v>1</v>
      </c>
      <c r="X67" s="58">
        <f t="shared" si="3"/>
        <v>0</v>
      </c>
      <c r="Y67" s="58">
        <f t="shared" si="10"/>
        <v>36</v>
      </c>
      <c r="Z67" s="6">
        <f t="shared" si="11"/>
        <v>0</v>
      </c>
      <c r="AA67" s="68">
        <f t="shared" si="12"/>
        <v>0</v>
      </c>
      <c r="AC67" s="6" t="str">
        <f t="shared" si="13"/>
        <v>L</v>
      </c>
      <c r="AE67" s="69">
        <f t="shared" si="4"/>
        <v>1.1000000000000001</v>
      </c>
      <c r="AN67" s="112"/>
      <c r="AO67" s="112"/>
      <c r="AP67" s="112"/>
      <c r="AQ67" s="112"/>
    </row>
    <row r="68" spans="1:43" ht="18" customHeight="1" x14ac:dyDescent="0.25">
      <c r="A68" s="106">
        <v>43</v>
      </c>
      <c r="B68" s="107" t="s">
        <v>164</v>
      </c>
      <c r="C68" s="108"/>
      <c r="D68" s="108"/>
      <c r="E68" s="108"/>
      <c r="F68" s="107" t="s">
        <v>165</v>
      </c>
      <c r="G68" s="109"/>
      <c r="H68" s="81">
        <v>10</v>
      </c>
      <c r="I68" s="81">
        <v>24</v>
      </c>
      <c r="J68" s="81">
        <v>0</v>
      </c>
      <c r="K68" s="81">
        <f t="shared" si="14"/>
        <v>0</v>
      </c>
      <c r="L68" s="81">
        <v>480</v>
      </c>
      <c r="M68" s="81">
        <f t="shared" si="16"/>
        <v>0</v>
      </c>
      <c r="N68" s="81" t="str">
        <f t="shared" si="15"/>
        <v>08</v>
      </c>
      <c r="O68" s="110"/>
      <c r="P68" s="6" t="str">
        <f t="shared" si="0"/>
        <v>2)</v>
      </c>
      <c r="Q68" s="6" t="str">
        <f t="shared" si="1"/>
        <v>tc</v>
      </c>
      <c r="R68" s="6" t="str">
        <f t="shared" si="2"/>
        <v/>
      </c>
      <c r="S68" s="6" t="str">
        <f t="shared" si="5"/>
        <v>D</v>
      </c>
      <c r="T68" s="58">
        <f t="shared" si="6"/>
        <v>18</v>
      </c>
      <c r="U68" s="58">
        <f t="shared" si="7"/>
        <v>1</v>
      </c>
      <c r="V68" s="58">
        <f t="shared" si="8"/>
        <v>1</v>
      </c>
      <c r="W68" s="58">
        <f t="shared" si="9"/>
        <v>1</v>
      </c>
      <c r="X68" s="58">
        <f t="shared" si="3"/>
        <v>0</v>
      </c>
      <c r="Y68" s="58">
        <f t="shared" si="10"/>
        <v>432</v>
      </c>
      <c r="Z68" s="6">
        <f t="shared" si="11"/>
        <v>0</v>
      </c>
      <c r="AA68" s="68">
        <f t="shared" si="12"/>
        <v>120</v>
      </c>
      <c r="AC68" s="6" t="str">
        <f t="shared" si="13"/>
        <v>D</v>
      </c>
      <c r="AE68" s="69">
        <f t="shared" si="4"/>
        <v>18</v>
      </c>
      <c r="AN68" s="112"/>
      <c r="AO68" s="112"/>
      <c r="AP68" s="112"/>
      <c r="AQ68" s="112"/>
    </row>
    <row r="69" spans="1:43" ht="18" customHeight="1" x14ac:dyDescent="0.25">
      <c r="A69" s="106">
        <v>44</v>
      </c>
      <c r="B69" s="107" t="s">
        <v>166</v>
      </c>
      <c r="C69" s="108"/>
      <c r="D69" s="108"/>
      <c r="E69" s="108"/>
      <c r="F69" s="107" t="s">
        <v>167</v>
      </c>
      <c r="G69" s="109"/>
      <c r="H69" s="81">
        <v>10</v>
      </c>
      <c r="I69" s="81">
        <v>40</v>
      </c>
      <c r="J69" s="81">
        <v>0</v>
      </c>
      <c r="K69" s="81">
        <f t="shared" si="14"/>
        <v>0</v>
      </c>
      <c r="L69" s="81">
        <v>480</v>
      </c>
      <c r="M69" s="81">
        <f t="shared" si="16"/>
        <v>0</v>
      </c>
      <c r="N69" s="81" t="str">
        <f t="shared" si="15"/>
        <v>08</v>
      </c>
      <c r="O69" s="110"/>
      <c r="P69" s="6" t="str">
        <f t="shared" si="0"/>
        <v>1)</v>
      </c>
      <c r="Q69" s="6" t="str">
        <f t="shared" si="1"/>
        <v>tc</v>
      </c>
      <c r="R69" s="6" t="str">
        <f t="shared" si="2"/>
        <v/>
      </c>
      <c r="S69" s="6" t="str">
        <f t="shared" si="5"/>
        <v>D</v>
      </c>
      <c r="T69" s="58">
        <f t="shared" si="6"/>
        <v>18</v>
      </c>
      <c r="U69" s="58">
        <f t="shared" si="7"/>
        <v>1</v>
      </c>
      <c r="V69" s="58">
        <f t="shared" si="8"/>
        <v>1</v>
      </c>
      <c r="W69" s="58">
        <f t="shared" si="9"/>
        <v>1</v>
      </c>
      <c r="X69" s="58">
        <f t="shared" si="3"/>
        <v>0</v>
      </c>
      <c r="Y69" s="58">
        <f t="shared" si="10"/>
        <v>720</v>
      </c>
      <c r="Z69" s="6">
        <f t="shared" si="11"/>
        <v>0</v>
      </c>
      <c r="AA69" s="68">
        <f t="shared" si="12"/>
        <v>200</v>
      </c>
      <c r="AC69" s="6" t="str">
        <f t="shared" si="13"/>
        <v>D</v>
      </c>
      <c r="AE69" s="69">
        <f t="shared" si="4"/>
        <v>18</v>
      </c>
      <c r="AN69" s="112"/>
      <c r="AO69" s="112"/>
      <c r="AP69" s="112"/>
      <c r="AQ69" s="112"/>
    </row>
    <row r="70" spans="1:43" ht="18" customHeight="1" x14ac:dyDescent="0.25">
      <c r="A70" s="106">
        <v>45</v>
      </c>
      <c r="B70" s="107" t="s">
        <v>168</v>
      </c>
      <c r="C70" s="108"/>
      <c r="D70" s="108"/>
      <c r="E70" s="108"/>
      <c r="F70" s="107" t="s">
        <v>169</v>
      </c>
      <c r="G70" s="109"/>
      <c r="H70" s="81">
        <v>2</v>
      </c>
      <c r="I70" s="81">
        <v>29</v>
      </c>
      <c r="J70" s="81">
        <v>30</v>
      </c>
      <c r="K70" s="81">
        <f t="shared" si="14"/>
        <v>0</v>
      </c>
      <c r="L70" s="81">
        <v>0</v>
      </c>
      <c r="M70" s="81">
        <f t="shared" si="16"/>
        <v>4</v>
      </c>
      <c r="N70" s="81" t="str">
        <f t="shared" si="15"/>
        <v>08</v>
      </c>
      <c r="O70" s="110" t="s">
        <v>90</v>
      </c>
      <c r="P70" s="6" t="str">
        <f t="shared" si="0"/>
        <v>02</v>
      </c>
      <c r="Q70" s="6" t="str">
        <f t="shared" si="1"/>
        <v>tc</v>
      </c>
      <c r="R70" s="6" t="str">
        <f t="shared" si="2"/>
        <v/>
      </c>
      <c r="S70" s="6" t="str">
        <f t="shared" si="5"/>
        <v>L</v>
      </c>
      <c r="T70" s="58">
        <f t="shared" si="6"/>
        <v>1</v>
      </c>
      <c r="U70" s="58">
        <f t="shared" si="7"/>
        <v>1</v>
      </c>
      <c r="V70" s="58">
        <f t="shared" si="8"/>
        <v>1</v>
      </c>
      <c r="W70" s="58">
        <f t="shared" si="9"/>
        <v>1</v>
      </c>
      <c r="X70" s="58">
        <f t="shared" si="3"/>
        <v>0</v>
      </c>
      <c r="Y70" s="58">
        <f t="shared" si="10"/>
        <v>33</v>
      </c>
      <c r="Z70" s="6">
        <f t="shared" si="11"/>
        <v>0</v>
      </c>
      <c r="AA70" s="68">
        <f t="shared" si="12"/>
        <v>0</v>
      </c>
      <c r="AC70" s="6" t="str">
        <f t="shared" si="13"/>
        <v>L</v>
      </c>
      <c r="AE70" s="69">
        <f t="shared" si="4"/>
        <v>1</v>
      </c>
      <c r="AN70" s="112"/>
      <c r="AO70" s="73"/>
      <c r="AP70" s="73"/>
      <c r="AQ70" s="74"/>
    </row>
    <row r="71" spans="1:43" ht="18" customHeight="1" x14ac:dyDescent="0.25">
      <c r="A71" s="106">
        <v>46</v>
      </c>
      <c r="B71" s="107" t="s">
        <v>170</v>
      </c>
      <c r="C71" s="108"/>
      <c r="D71" s="108"/>
      <c r="E71" s="108"/>
      <c r="F71" s="107" t="s">
        <v>171</v>
      </c>
      <c r="G71" s="109"/>
      <c r="H71" s="81">
        <v>2</v>
      </c>
      <c r="I71" s="81">
        <v>29</v>
      </c>
      <c r="J71" s="81">
        <v>30</v>
      </c>
      <c r="K71" s="81">
        <f t="shared" si="14"/>
        <v>0</v>
      </c>
      <c r="L71" s="81">
        <v>0</v>
      </c>
      <c r="M71" s="81">
        <f t="shared" si="16"/>
        <v>4</v>
      </c>
      <c r="N71" s="81" t="s">
        <v>30</v>
      </c>
      <c r="O71" s="110" t="s">
        <v>90</v>
      </c>
      <c r="P71" s="6" t="str">
        <f t="shared" si="0"/>
        <v>02</v>
      </c>
      <c r="Q71" s="6" t="str">
        <f t="shared" si="1"/>
        <v>tc</v>
      </c>
      <c r="R71" s="6" t="str">
        <f t="shared" si="2"/>
        <v/>
      </c>
      <c r="S71" s="6" t="str">
        <f t="shared" si="5"/>
        <v>L</v>
      </c>
      <c r="T71" s="58">
        <f t="shared" si="6"/>
        <v>1</v>
      </c>
      <c r="U71" s="58">
        <f t="shared" si="7"/>
        <v>1</v>
      </c>
      <c r="V71" s="58">
        <f t="shared" si="8"/>
        <v>1</v>
      </c>
      <c r="W71" s="58">
        <f t="shared" si="9"/>
        <v>1</v>
      </c>
      <c r="X71" s="58">
        <f t="shared" si="3"/>
        <v>0</v>
      </c>
      <c r="Y71" s="58">
        <f t="shared" si="10"/>
        <v>33</v>
      </c>
      <c r="Z71" s="6">
        <f t="shared" si="11"/>
        <v>0</v>
      </c>
      <c r="AA71" s="68">
        <f t="shared" si="12"/>
        <v>0</v>
      </c>
      <c r="AC71" s="6" t="str">
        <f t="shared" si="13"/>
        <v>L</v>
      </c>
      <c r="AE71" s="69">
        <f t="shared" si="4"/>
        <v>1</v>
      </c>
      <c r="AN71" s="112"/>
      <c r="AO71" s="72"/>
      <c r="AP71" s="112"/>
      <c r="AQ71" s="72"/>
    </row>
    <row r="72" spans="1:43" ht="18" customHeight="1" x14ac:dyDescent="0.25">
      <c r="A72" s="106">
        <v>47</v>
      </c>
      <c r="B72" s="107" t="s">
        <v>172</v>
      </c>
      <c r="C72" s="108"/>
      <c r="D72" s="108"/>
      <c r="E72" s="108"/>
      <c r="F72" s="107" t="s">
        <v>173</v>
      </c>
      <c r="G72" s="109"/>
      <c r="H72" s="81">
        <v>2</v>
      </c>
      <c r="I72" s="81">
        <v>48</v>
      </c>
      <c r="J72" s="81">
        <v>30</v>
      </c>
      <c r="K72" s="81">
        <f t="shared" si="14"/>
        <v>0</v>
      </c>
      <c r="L72" s="81">
        <v>0</v>
      </c>
      <c r="M72" s="81">
        <f t="shared" si="16"/>
        <v>4</v>
      </c>
      <c r="N72" s="81" t="str">
        <f t="shared" ref="N72:N79" si="17">IF(RIGHT(B72,1)="c",MID(B72,4,2),MID(B72,5,2))</f>
        <v>08</v>
      </c>
      <c r="O72" s="110" t="s">
        <v>90</v>
      </c>
      <c r="P72" s="6" t="str">
        <f t="shared" si="0"/>
        <v>03</v>
      </c>
      <c r="Q72" s="6" t="str">
        <f t="shared" si="1"/>
        <v>tc</v>
      </c>
      <c r="R72" s="6" t="str">
        <f t="shared" si="2"/>
        <v/>
      </c>
      <c r="S72" s="6" t="str">
        <f t="shared" si="5"/>
        <v>L</v>
      </c>
      <c r="T72" s="58">
        <f t="shared" si="6"/>
        <v>1.1000000000000001</v>
      </c>
      <c r="U72" s="58">
        <f t="shared" si="7"/>
        <v>1</v>
      </c>
      <c r="V72" s="58">
        <f t="shared" si="8"/>
        <v>1</v>
      </c>
      <c r="W72" s="58">
        <f t="shared" si="9"/>
        <v>1</v>
      </c>
      <c r="X72" s="58">
        <f t="shared" si="3"/>
        <v>0</v>
      </c>
      <c r="Y72" s="58">
        <f t="shared" si="10"/>
        <v>36</v>
      </c>
      <c r="Z72" s="6">
        <f t="shared" si="11"/>
        <v>0</v>
      </c>
      <c r="AA72" s="68">
        <f t="shared" si="12"/>
        <v>0</v>
      </c>
      <c r="AC72" s="6" t="str">
        <f t="shared" si="13"/>
        <v>L</v>
      </c>
      <c r="AE72" s="69">
        <f t="shared" si="4"/>
        <v>1.1000000000000001</v>
      </c>
      <c r="AN72" s="112"/>
      <c r="AO72" s="72"/>
      <c r="AP72" s="112"/>
      <c r="AQ72" s="72"/>
    </row>
    <row r="73" spans="1:43" ht="18" customHeight="1" x14ac:dyDescent="0.25">
      <c r="A73" s="106">
        <v>48</v>
      </c>
      <c r="B73" s="107" t="s">
        <v>174</v>
      </c>
      <c r="C73" s="108"/>
      <c r="D73" s="108"/>
      <c r="E73" s="108"/>
      <c r="F73" s="107" t="s">
        <v>175</v>
      </c>
      <c r="G73" s="109"/>
      <c r="H73" s="81">
        <v>2</v>
      </c>
      <c r="I73" s="81">
        <v>20</v>
      </c>
      <c r="J73" s="81">
        <v>30</v>
      </c>
      <c r="K73" s="81">
        <f t="shared" si="14"/>
        <v>0</v>
      </c>
      <c r="L73" s="81">
        <v>0</v>
      </c>
      <c r="M73" s="81">
        <f t="shared" si="16"/>
        <v>4</v>
      </c>
      <c r="N73" s="81" t="str">
        <f t="shared" si="17"/>
        <v>08</v>
      </c>
      <c r="O73" s="110" t="s">
        <v>90</v>
      </c>
      <c r="P73" s="6" t="str">
        <f t="shared" si="0"/>
        <v>02</v>
      </c>
      <c r="Q73" s="6" t="str">
        <f t="shared" si="1"/>
        <v>tc</v>
      </c>
      <c r="R73" s="6" t="str">
        <f t="shared" si="2"/>
        <v/>
      </c>
      <c r="S73" s="6" t="str">
        <f t="shared" si="5"/>
        <v>L</v>
      </c>
      <c r="T73" s="58">
        <f t="shared" si="6"/>
        <v>1</v>
      </c>
      <c r="U73" s="58">
        <f t="shared" si="7"/>
        <v>1</v>
      </c>
      <c r="V73" s="58">
        <f t="shared" si="8"/>
        <v>1</v>
      </c>
      <c r="W73" s="58">
        <f t="shared" si="9"/>
        <v>1</v>
      </c>
      <c r="X73" s="58">
        <f t="shared" si="3"/>
        <v>0</v>
      </c>
      <c r="Y73" s="58">
        <f t="shared" si="10"/>
        <v>33</v>
      </c>
      <c r="Z73" s="6">
        <f t="shared" si="11"/>
        <v>0</v>
      </c>
      <c r="AA73" s="68">
        <f t="shared" si="12"/>
        <v>0</v>
      </c>
      <c r="AC73" s="6" t="str">
        <f t="shared" si="13"/>
        <v>L</v>
      </c>
      <c r="AE73" s="69">
        <f t="shared" si="4"/>
        <v>1</v>
      </c>
      <c r="AN73" s="112"/>
      <c r="AO73" s="72"/>
      <c r="AP73" s="112"/>
      <c r="AQ73" s="72"/>
    </row>
    <row r="74" spans="1:43" ht="18" customHeight="1" x14ac:dyDescent="0.25">
      <c r="A74" s="106">
        <v>49</v>
      </c>
      <c r="B74" s="107" t="s">
        <v>176</v>
      </c>
      <c r="C74" s="108"/>
      <c r="D74" s="108"/>
      <c r="E74" s="108"/>
      <c r="F74" s="107" t="s">
        <v>177</v>
      </c>
      <c r="G74" s="109"/>
      <c r="H74" s="81">
        <v>10</v>
      </c>
      <c r="I74" s="81">
        <v>16</v>
      </c>
      <c r="J74" s="81">
        <v>0</v>
      </c>
      <c r="K74" s="81">
        <f t="shared" si="14"/>
        <v>0</v>
      </c>
      <c r="L74" s="81">
        <v>480</v>
      </c>
      <c r="M74" s="81">
        <f t="shared" si="16"/>
        <v>0</v>
      </c>
      <c r="N74" s="81" t="str">
        <f t="shared" si="17"/>
        <v>08</v>
      </c>
      <c r="O74" s="110"/>
      <c r="P74" s="6" t="str">
        <f t="shared" si="0"/>
        <v>1)</v>
      </c>
      <c r="Q74" s="6" t="str">
        <f t="shared" si="1"/>
        <v>tc</v>
      </c>
      <c r="R74" s="6" t="str">
        <f t="shared" si="2"/>
        <v/>
      </c>
      <c r="S74" s="6" t="str">
        <f t="shared" si="5"/>
        <v>D</v>
      </c>
      <c r="T74" s="58">
        <f t="shared" si="6"/>
        <v>18</v>
      </c>
      <c r="U74" s="58">
        <f t="shared" si="7"/>
        <v>1</v>
      </c>
      <c r="V74" s="58">
        <f t="shared" si="8"/>
        <v>1</v>
      </c>
      <c r="W74" s="58">
        <f t="shared" si="9"/>
        <v>1</v>
      </c>
      <c r="X74" s="58">
        <f t="shared" si="3"/>
        <v>0</v>
      </c>
      <c r="Y74" s="58">
        <f t="shared" si="10"/>
        <v>288</v>
      </c>
      <c r="Z74" s="6">
        <f t="shared" si="11"/>
        <v>0</v>
      </c>
      <c r="AA74" s="68">
        <f t="shared" si="12"/>
        <v>80</v>
      </c>
      <c r="AC74" s="6" t="str">
        <f t="shared" si="13"/>
        <v>D</v>
      </c>
      <c r="AE74" s="69">
        <f t="shared" si="4"/>
        <v>18</v>
      </c>
      <c r="AN74" s="112"/>
      <c r="AO74" s="72"/>
      <c r="AP74" s="112"/>
      <c r="AQ74" s="72"/>
    </row>
    <row r="75" spans="1:43" ht="18" customHeight="1" x14ac:dyDescent="0.25">
      <c r="A75" s="106">
        <v>50</v>
      </c>
      <c r="B75" s="107" t="s">
        <v>178</v>
      </c>
      <c r="C75" s="108"/>
      <c r="D75" s="108"/>
      <c r="E75" s="108"/>
      <c r="F75" s="107" t="s">
        <v>179</v>
      </c>
      <c r="G75" s="109"/>
      <c r="H75" s="81">
        <v>2</v>
      </c>
      <c r="I75" s="81">
        <v>49</v>
      </c>
      <c r="J75" s="81">
        <v>30</v>
      </c>
      <c r="K75" s="81">
        <f t="shared" si="14"/>
        <v>0</v>
      </c>
      <c r="L75" s="81">
        <v>0</v>
      </c>
      <c r="M75" s="81">
        <f t="shared" si="16"/>
        <v>4</v>
      </c>
      <c r="N75" s="81" t="str">
        <f t="shared" si="17"/>
        <v>08</v>
      </c>
      <c r="O75" s="110" t="s">
        <v>90</v>
      </c>
      <c r="P75" s="6" t="str">
        <f t="shared" si="0"/>
        <v>02</v>
      </c>
      <c r="Q75" s="6" t="str">
        <f t="shared" si="1"/>
        <v>tc</v>
      </c>
      <c r="R75" s="6" t="str">
        <f t="shared" si="2"/>
        <v/>
      </c>
      <c r="S75" s="6" t="str">
        <f t="shared" si="5"/>
        <v>L</v>
      </c>
      <c r="T75" s="58">
        <f t="shared" si="6"/>
        <v>1.1000000000000001</v>
      </c>
      <c r="U75" s="58">
        <f t="shared" si="7"/>
        <v>1</v>
      </c>
      <c r="V75" s="58">
        <f t="shared" si="8"/>
        <v>1</v>
      </c>
      <c r="W75" s="58">
        <f t="shared" si="9"/>
        <v>1</v>
      </c>
      <c r="X75" s="58">
        <f t="shared" si="3"/>
        <v>0</v>
      </c>
      <c r="Y75" s="58">
        <f t="shared" si="10"/>
        <v>36</v>
      </c>
      <c r="Z75" s="6">
        <f t="shared" si="11"/>
        <v>0</v>
      </c>
      <c r="AA75" s="68">
        <f t="shared" si="12"/>
        <v>0</v>
      </c>
      <c r="AC75" s="6" t="str">
        <f t="shared" si="13"/>
        <v>L</v>
      </c>
      <c r="AE75" s="69">
        <f t="shared" si="4"/>
        <v>1.1000000000000001</v>
      </c>
      <c r="AN75" s="112"/>
      <c r="AO75" s="72"/>
      <c r="AP75" s="112"/>
      <c r="AQ75" s="72"/>
    </row>
    <row r="76" spans="1:43" ht="18" customHeight="1" x14ac:dyDescent="0.25">
      <c r="A76" s="106">
        <v>51</v>
      </c>
      <c r="B76" s="107" t="s">
        <v>178</v>
      </c>
      <c r="C76" s="108"/>
      <c r="D76" s="108"/>
      <c r="E76" s="108"/>
      <c r="F76" s="107" t="s">
        <v>180</v>
      </c>
      <c r="G76" s="109"/>
      <c r="H76" s="81">
        <v>2</v>
      </c>
      <c r="I76" s="81">
        <v>48</v>
      </c>
      <c r="J76" s="81">
        <v>30</v>
      </c>
      <c r="K76" s="81">
        <f t="shared" si="14"/>
        <v>0</v>
      </c>
      <c r="L76" s="81">
        <v>0</v>
      </c>
      <c r="M76" s="81">
        <f t="shared" si="16"/>
        <v>4</v>
      </c>
      <c r="N76" s="81" t="str">
        <f t="shared" si="17"/>
        <v>08</v>
      </c>
      <c r="O76" s="110" t="s">
        <v>90</v>
      </c>
      <c r="P76" s="6" t="str">
        <f t="shared" ref="P76:P139" si="18">RIGHT(F76,2)</f>
        <v>03</v>
      </c>
      <c r="Q76" s="6" t="str">
        <f t="shared" si="1"/>
        <v>tc</v>
      </c>
      <c r="R76" s="6" t="str">
        <f t="shared" ref="R76:R139" si="19">IF(AND(K76&gt;0,OR(N76="03",N76="05",N76="09")),"tl",IF(AND(K76&gt;0,OR(N76="02",N76="04",N76="06",N76="07",N76="08")),"tn",""))</f>
        <v/>
      </c>
      <c r="S76" s="6" t="str">
        <f t="shared" si="5"/>
        <v>L</v>
      </c>
      <c r="T76" s="58">
        <f t="shared" si="6"/>
        <v>1.1000000000000001</v>
      </c>
      <c r="U76" s="58">
        <f t="shared" si="7"/>
        <v>1</v>
      </c>
      <c r="V76" s="58">
        <f t="shared" si="8"/>
        <v>1</v>
      </c>
      <c r="W76" s="58">
        <f t="shared" si="9"/>
        <v>1</v>
      </c>
      <c r="X76" s="58">
        <f t="shared" ref="X76:X139" si="20">IF(AND(R76="tn",N76&lt;&gt;"04"),VLOOKUP(I76/K76,$AL$2:$AM$3,2,1)*L76*K76,IF(AND(R76="tn",N76="04"),VLOOKUP(I76/K76,$AU$2:$AV$4,2,1)*L76*K76,IF(R76="tl",VLOOKUP(I76/K76,$AI$2:$AJ$3,2,1)*K76*L76,0)))</f>
        <v>0</v>
      </c>
      <c r="Y76" s="58">
        <f t="shared" si="10"/>
        <v>36</v>
      </c>
      <c r="Z76" s="6">
        <f t="shared" si="11"/>
        <v>0</v>
      </c>
      <c r="AA76" s="68">
        <f t="shared" si="12"/>
        <v>0</v>
      </c>
      <c r="AC76" s="6" t="str">
        <f t="shared" si="13"/>
        <v>L</v>
      </c>
      <c r="AE76" s="69">
        <f t="shared" ref="AE76:AE111" si="21">IF(AND(Q76="tc",AC76="t",N76&lt;&gt;"01"),VLOOKUP(I76,$AO$2:$AP$4,2,1),IF(AND(Q76="tc",AC76="t",N76="01"),VLOOKUP(I76,$AX$2:$AY$4,2,1),IF(AND(Q76="tc",AC76="l",N76&lt;&gt;""),VLOOKUP(I76,$AF$2:$AG$7,2,1),IF(AND(Q76="n",AC76="m",OR(N76="06",N76="07",N76="08")),VLOOKUP(I76,$BD$2:$BE$4,2,1),IF(AND(Q76="n",AC76="m",OR(N76="05",N76="09")),VLOOKUP(I76,$BG$2:$BH$4,2,1),IF(AND(Q76="n",AC76="l",N76&lt;&gt;"01"),VLOOKUP(I76,$BA$2:$BB$6,2,1),IF(AND(Q76="n",AC76="l",N76="01"),VLOOKUP(I76,$BJ$2:$BK$3,2,1),IF(AC76="d",VLOOKUP(H76,$BM$2:$BN$3,2,1),1))))))))</f>
        <v>1.1000000000000001</v>
      </c>
      <c r="AN76" s="112"/>
      <c r="AO76" s="113"/>
      <c r="AP76" s="113"/>
      <c r="AQ76" s="113"/>
    </row>
    <row r="77" spans="1:43" ht="18" customHeight="1" x14ac:dyDescent="0.25">
      <c r="A77" s="106">
        <v>52</v>
      </c>
      <c r="B77" s="107" t="s">
        <v>181</v>
      </c>
      <c r="C77" s="108"/>
      <c r="D77" s="108"/>
      <c r="E77" s="108"/>
      <c r="F77" s="107" t="s">
        <v>182</v>
      </c>
      <c r="G77" s="109"/>
      <c r="H77" s="81">
        <v>2</v>
      </c>
      <c r="I77" s="81">
        <v>48</v>
      </c>
      <c r="J77" s="81">
        <v>30</v>
      </c>
      <c r="K77" s="81">
        <f t="shared" si="14"/>
        <v>0</v>
      </c>
      <c r="L77" s="81">
        <v>0</v>
      </c>
      <c r="M77" s="81">
        <f t="shared" si="16"/>
        <v>4</v>
      </c>
      <c r="N77" s="81" t="str">
        <f t="shared" si="17"/>
        <v>08</v>
      </c>
      <c r="O77" s="110" t="s">
        <v>90</v>
      </c>
      <c r="P77" s="6" t="str">
        <f t="shared" si="18"/>
        <v>03</v>
      </c>
      <c r="Q77" s="6" t="str">
        <f t="shared" si="1"/>
        <v>tc</v>
      </c>
      <c r="R77" s="6" t="str">
        <f t="shared" si="19"/>
        <v/>
      </c>
      <c r="S77" s="6" t="str">
        <f t="shared" ref="S77:S140" si="22">IF(LEN(B77)=9,IF(RIGHT(B77,1)="c",MID(B77,8,1),RIGHT(B77,1)),MID(B77,3,1))</f>
        <v>L</v>
      </c>
      <c r="T77" s="58">
        <f t="shared" ref="T77:T140" si="23">IF(AE77="",1,VALUE(AE77))</f>
        <v>1.1000000000000001</v>
      </c>
      <c r="U77" s="58">
        <f t="shared" si="7"/>
        <v>1</v>
      </c>
      <c r="V77" s="58">
        <f t="shared" si="8"/>
        <v>1</v>
      </c>
      <c r="W77" s="58">
        <f t="shared" si="9"/>
        <v>1</v>
      </c>
      <c r="X77" s="58">
        <f t="shared" si="20"/>
        <v>0</v>
      </c>
      <c r="Y77" s="58">
        <f t="shared" ref="Y77:Y140" si="24">IF(AC77="l",(J77*T77+X77)*U77+M77*0.75,IF(AND(AC77="d",H77&gt;4),I77*18,IF(AND(AC77="d",H77&lt;4),I77*1.5*H77,IF(AC77="m",L77/30*T77*U77,IF(AC77="tn",H77*I77*0.5,IF(AND(AC77="t",N77="01"),T77*U77*L77,IF(AC77="t",H77*T77*U77)))))))</f>
        <v>36</v>
      </c>
      <c r="Z77" s="6">
        <f t="shared" ref="Z77:Z140" si="25">IF(Q77="tc",IF(OR(G77="vd",G77="td",G77="tl"),VLOOKUP(I77,$BP$2:$BQ$4,2,1),IF(G77="vi",VLOOKUP(I77,$BS$2:$BT$3,2,1)*2*1.5,IF(OR(AC77&gt;1,S77="t",S77="d"),0,0))),IF(Q77="n",IF(OR(G77="vd",G77="td"),VLOOKUP(I77,$BV$2:$BW$6,2,1),IF(G77="vi",VLOOKUP(I77,$BS$2:$BT$3,2,1)*2*1.5,IF(AND(N77&lt;&gt;"01",G77="kt"),0.5,0)))))</f>
        <v>0</v>
      </c>
      <c r="AA77" s="68">
        <f t="shared" ref="AA77:AA140" si="26">IF(OR(G77="vd",G77="td",G77="tl"),I77*0.4,IF(AND(G77="vi",Q77="tc"),I77/10,IF(AND(G77="vi",Q77="n"),I77/9,IF(AND(S77="d",H77&gt;4),5*I77,IF(OR(S77="d",S77="t"),0,IF(S77="m",I77/4,0))))))</f>
        <v>0</v>
      </c>
      <c r="AC77" s="6" t="str">
        <f t="shared" ref="AC77:AC140" si="27">IF(OR(S77="n",AND(S77="t",(IFERROR(FIND("nghiệp",F77),0)+IFERROR(FIND("cuối khóa",F77),0))&gt;0)),"tn",S77)</f>
        <v>L</v>
      </c>
      <c r="AE77" s="69">
        <f t="shared" si="21"/>
        <v>1.1000000000000001</v>
      </c>
      <c r="AN77" s="112"/>
      <c r="AO77" s="112"/>
      <c r="AP77" s="112"/>
      <c r="AQ77" s="112"/>
    </row>
    <row r="78" spans="1:43" ht="18" customHeight="1" x14ac:dyDescent="0.25">
      <c r="A78" s="106">
        <v>53</v>
      </c>
      <c r="B78" s="107" t="s">
        <v>183</v>
      </c>
      <c r="C78" s="108"/>
      <c r="D78" s="108"/>
      <c r="E78" s="108"/>
      <c r="F78" s="107" t="s">
        <v>184</v>
      </c>
      <c r="G78" s="109"/>
      <c r="H78" s="81">
        <v>2</v>
      </c>
      <c r="I78" s="81">
        <v>68</v>
      </c>
      <c r="J78" s="81">
        <v>30</v>
      </c>
      <c r="K78" s="81">
        <f t="shared" si="14"/>
        <v>0</v>
      </c>
      <c r="L78" s="81">
        <v>0</v>
      </c>
      <c r="M78" s="81">
        <f t="shared" si="16"/>
        <v>4</v>
      </c>
      <c r="N78" s="81" t="str">
        <f t="shared" si="17"/>
        <v>08</v>
      </c>
      <c r="O78" s="110" t="s">
        <v>90</v>
      </c>
      <c r="P78" s="6" t="str">
        <f t="shared" si="18"/>
        <v>02</v>
      </c>
      <c r="Q78" s="6" t="str">
        <f t="shared" si="1"/>
        <v>tc</v>
      </c>
      <c r="R78" s="6" t="str">
        <f t="shared" si="19"/>
        <v/>
      </c>
      <c r="S78" s="6" t="str">
        <f t="shared" si="22"/>
        <v>L</v>
      </c>
      <c r="T78" s="58">
        <f t="shared" si="23"/>
        <v>1.3</v>
      </c>
      <c r="U78" s="58">
        <f t="shared" ref="U78:U141" si="28">IF(MID(B78,7,1)="5",1.5,IF(AND(LEFT(TRIM(C78),2)="GI",Q78="tc",S78="l"),1.3,IF(AND(LEFT(TRIM(C78),2)="GI",Q78="tc",S78="t"),1.6,IF(AND(LEFT(TRIM(C78),2)="GV",Q78="n"),0.8,1))))</f>
        <v>1</v>
      </c>
      <c r="V78" s="58">
        <f t="shared" ref="V78:V141" si="29">IF(MID(B78,7,1)="5",1.5,IF(AND(LEFT(TRIM(D78),2)="GI",Q78="tc",S78="l"),1.3,IF(AND(LEFT(TRIM(D78),2)="GI",Q78="tc",S78="t"),1.6,IF(AND(LEFT(TRIM(D78),2)="GV",Q78="n"),0.8,1))))</f>
        <v>1</v>
      </c>
      <c r="W78" s="58">
        <f t="shared" ref="W78:W141" si="30">IF(MID(B78,7,1)="5",1.5,IF(AND(LEFT(TRIM(E78),2)="GI",Q78="tc",S78="l"),1.3,IF(AND(LEFT(TRIM(E78),2)="GI",Q78="tc",S78="t"),1.6,IF(AND(LEFT(TRIM(E78),2)="GV",Q78="n"),0.8,1))))</f>
        <v>1</v>
      </c>
      <c r="X78" s="58">
        <f t="shared" si="20"/>
        <v>0</v>
      </c>
      <c r="Y78" s="58">
        <f t="shared" si="24"/>
        <v>42</v>
      </c>
      <c r="Z78" s="6">
        <f t="shared" si="25"/>
        <v>0</v>
      </c>
      <c r="AA78" s="68">
        <f t="shared" si="26"/>
        <v>0</v>
      </c>
      <c r="AC78" s="6" t="str">
        <f t="shared" si="27"/>
        <v>L</v>
      </c>
      <c r="AE78" s="69">
        <f t="shared" si="21"/>
        <v>1.3</v>
      </c>
      <c r="AN78" s="112"/>
      <c r="AO78" s="112"/>
      <c r="AP78" s="112"/>
      <c r="AQ78" s="112"/>
    </row>
    <row r="79" spans="1:43" ht="18" customHeight="1" thickBot="1" x14ac:dyDescent="0.3">
      <c r="A79" s="106">
        <v>54</v>
      </c>
      <c r="B79" s="94" t="s">
        <v>185</v>
      </c>
      <c r="C79" s="95"/>
      <c r="D79" s="95"/>
      <c r="E79" s="95"/>
      <c r="F79" s="94" t="s">
        <v>186</v>
      </c>
      <c r="G79" s="96"/>
      <c r="H79" s="97">
        <v>2</v>
      </c>
      <c r="I79" s="97">
        <v>20</v>
      </c>
      <c r="J79" s="97">
        <v>28</v>
      </c>
      <c r="K79" s="97">
        <f t="shared" si="14"/>
        <v>1</v>
      </c>
      <c r="L79" s="97">
        <v>4</v>
      </c>
      <c r="M79" s="97">
        <f t="shared" si="16"/>
        <v>4</v>
      </c>
      <c r="N79" s="97" t="str">
        <f t="shared" si="17"/>
        <v>09</v>
      </c>
      <c r="O79" s="98" t="s">
        <v>90</v>
      </c>
      <c r="P79" s="6" t="str">
        <f t="shared" si="18"/>
        <v>02</v>
      </c>
      <c r="Q79" s="6" t="str">
        <f t="shared" si="1"/>
        <v>tc</v>
      </c>
      <c r="R79" s="6" t="str">
        <f t="shared" si="19"/>
        <v>tl</v>
      </c>
      <c r="S79" s="6" t="str">
        <f t="shared" si="22"/>
        <v>L</v>
      </c>
      <c r="T79" s="58">
        <f t="shared" si="23"/>
        <v>1</v>
      </c>
      <c r="U79" s="58">
        <f t="shared" si="28"/>
        <v>1</v>
      </c>
      <c r="V79" s="58">
        <f t="shared" si="29"/>
        <v>1</v>
      </c>
      <c r="W79" s="58">
        <f t="shared" si="30"/>
        <v>1</v>
      </c>
      <c r="X79" s="58">
        <f t="shared" si="20"/>
        <v>2</v>
      </c>
      <c r="Y79" s="58">
        <f t="shared" si="24"/>
        <v>33</v>
      </c>
      <c r="Z79" s="6">
        <f t="shared" si="25"/>
        <v>0</v>
      </c>
      <c r="AA79" s="68">
        <f t="shared" si="26"/>
        <v>0</v>
      </c>
      <c r="AC79" s="6" t="str">
        <f t="shared" si="27"/>
        <v>L</v>
      </c>
      <c r="AE79" s="69">
        <f t="shared" si="21"/>
        <v>1</v>
      </c>
      <c r="AN79" s="112"/>
      <c r="AO79" s="112"/>
      <c r="AP79" s="112"/>
      <c r="AQ79" s="112"/>
    </row>
    <row r="80" spans="1:43" ht="14.1" customHeight="1" x14ac:dyDescent="0.25">
      <c r="A80" s="114"/>
      <c r="B80" s="114"/>
      <c r="C80" s="115"/>
      <c r="D80" s="115"/>
      <c r="E80" s="115"/>
      <c r="F80" s="116"/>
      <c r="G80" s="117"/>
      <c r="H80" s="114"/>
      <c r="I80" s="118"/>
      <c r="J80" s="119"/>
      <c r="K80" s="114"/>
      <c r="L80" s="114"/>
      <c r="M80" s="114"/>
      <c r="N80" s="114"/>
      <c r="O80" s="118"/>
      <c r="P80" s="6" t="str">
        <f t="shared" si="18"/>
        <v/>
      </c>
      <c r="Q80" s="6" t="str">
        <f t="shared" si="1"/>
        <v/>
      </c>
      <c r="R80" s="6" t="str">
        <f t="shared" si="19"/>
        <v/>
      </c>
      <c r="S80" s="6" t="str">
        <f t="shared" si="22"/>
        <v/>
      </c>
      <c r="T80" s="58">
        <f t="shared" si="23"/>
        <v>1</v>
      </c>
      <c r="U80" s="58">
        <f t="shared" si="28"/>
        <v>1</v>
      </c>
      <c r="V80" s="58">
        <f t="shared" si="29"/>
        <v>1</v>
      </c>
      <c r="W80" s="58">
        <f t="shared" si="30"/>
        <v>1</v>
      </c>
      <c r="X80" s="58">
        <f t="shared" si="20"/>
        <v>0</v>
      </c>
      <c r="Y80" s="58" t="b">
        <f t="shared" si="24"/>
        <v>0</v>
      </c>
      <c r="Z80" s="6" t="b">
        <f t="shared" si="25"/>
        <v>0</v>
      </c>
      <c r="AA80" s="68">
        <f t="shared" si="26"/>
        <v>0</v>
      </c>
      <c r="AC80" s="6" t="str">
        <f t="shared" si="27"/>
        <v/>
      </c>
      <c r="AN80" s="112"/>
      <c r="AO80" s="73"/>
      <c r="AP80" s="73"/>
      <c r="AQ80" s="74"/>
    </row>
    <row r="81" spans="1:43" ht="24.95" customHeight="1" x14ac:dyDescent="0.25">
      <c r="A81" s="120" t="s">
        <v>187</v>
      </c>
      <c r="B81" s="120"/>
      <c r="C81" s="121"/>
      <c r="D81" s="121"/>
      <c r="E81" s="121"/>
      <c r="F81" s="120"/>
      <c r="G81" s="122"/>
      <c r="H81" s="120"/>
      <c r="I81" s="120"/>
      <c r="J81" s="120"/>
      <c r="K81" s="120"/>
      <c r="L81" s="120"/>
      <c r="M81" s="120"/>
      <c r="N81" s="120"/>
      <c r="O81" s="120"/>
      <c r="P81" s="6" t="str">
        <f t="shared" si="18"/>
        <v/>
      </c>
      <c r="Q81" s="6" t="str">
        <f t="shared" si="1"/>
        <v/>
      </c>
      <c r="R81" s="6" t="str">
        <f t="shared" si="19"/>
        <v/>
      </c>
      <c r="S81" s="6" t="str">
        <f t="shared" si="22"/>
        <v/>
      </c>
      <c r="T81" s="58">
        <f t="shared" si="23"/>
        <v>1</v>
      </c>
      <c r="U81" s="58">
        <f t="shared" si="28"/>
        <v>1</v>
      </c>
      <c r="V81" s="58">
        <f t="shared" si="29"/>
        <v>1</v>
      </c>
      <c r="W81" s="58">
        <f t="shared" si="30"/>
        <v>1</v>
      </c>
      <c r="X81" s="58">
        <f t="shared" si="20"/>
        <v>0</v>
      </c>
      <c r="Y81" s="58" t="b">
        <f t="shared" si="24"/>
        <v>0</v>
      </c>
      <c r="Z81" s="6" t="b">
        <f t="shared" si="25"/>
        <v>0</v>
      </c>
      <c r="AA81" s="68">
        <f t="shared" si="26"/>
        <v>0</v>
      </c>
      <c r="AC81" s="6" t="str">
        <f t="shared" si="27"/>
        <v/>
      </c>
      <c r="AN81" s="112"/>
      <c r="AO81" s="72"/>
      <c r="AP81" s="112"/>
      <c r="AQ81" s="72"/>
    </row>
    <row r="82" spans="1:43" ht="9" customHeight="1" thickBot="1" x14ac:dyDescent="0.3">
      <c r="A82" s="123"/>
      <c r="B82" s="123"/>
      <c r="C82" s="124"/>
      <c r="D82" s="124"/>
      <c r="E82" s="124"/>
      <c r="F82" s="125"/>
      <c r="G82" s="126"/>
      <c r="H82" s="123"/>
      <c r="I82" s="127"/>
      <c r="J82" s="128"/>
      <c r="K82" s="123"/>
      <c r="L82" s="123"/>
      <c r="M82" s="123"/>
      <c r="N82" s="123"/>
      <c r="O82" s="127"/>
      <c r="P82" s="6" t="str">
        <f t="shared" si="18"/>
        <v/>
      </c>
      <c r="Q82" s="6" t="str">
        <f t="shared" si="1"/>
        <v/>
      </c>
      <c r="R82" s="6" t="str">
        <f t="shared" si="19"/>
        <v/>
      </c>
      <c r="S82" s="6" t="str">
        <f t="shared" si="22"/>
        <v/>
      </c>
      <c r="T82" s="58">
        <f t="shared" si="23"/>
        <v>1</v>
      </c>
      <c r="U82" s="58">
        <f t="shared" si="28"/>
        <v>1</v>
      </c>
      <c r="V82" s="58">
        <f t="shared" si="29"/>
        <v>1</v>
      </c>
      <c r="W82" s="58">
        <f t="shared" si="30"/>
        <v>1</v>
      </c>
      <c r="X82" s="58">
        <f t="shared" si="20"/>
        <v>0</v>
      </c>
      <c r="Y82" s="58" t="b">
        <f t="shared" si="24"/>
        <v>0</v>
      </c>
      <c r="Z82" s="6" t="b">
        <f t="shared" si="25"/>
        <v>0</v>
      </c>
      <c r="AA82" s="68">
        <f t="shared" si="26"/>
        <v>0</v>
      </c>
      <c r="AC82" s="6" t="str">
        <f t="shared" si="27"/>
        <v/>
      </c>
      <c r="AN82" s="112"/>
      <c r="AO82" s="72"/>
      <c r="AP82" s="112"/>
      <c r="AQ82" s="72"/>
    </row>
    <row r="83" spans="1:43" ht="18.95" customHeight="1" x14ac:dyDescent="0.25">
      <c r="A83" s="129" t="s">
        <v>40</v>
      </c>
      <c r="B83" s="130" t="s">
        <v>41</v>
      </c>
      <c r="C83" s="130" t="s">
        <v>42</v>
      </c>
      <c r="D83" s="130" t="s">
        <v>43</v>
      </c>
      <c r="E83" s="130" t="s">
        <v>44</v>
      </c>
      <c r="F83" s="130" t="s">
        <v>45</v>
      </c>
      <c r="G83" s="130" t="s">
        <v>46</v>
      </c>
      <c r="H83" s="130" t="s">
        <v>47</v>
      </c>
      <c r="I83" s="131" t="s">
        <v>48</v>
      </c>
      <c r="J83" s="132"/>
      <c r="K83" s="131" t="s">
        <v>49</v>
      </c>
      <c r="L83" s="132"/>
      <c r="M83" s="130" t="s">
        <v>50</v>
      </c>
      <c r="N83" s="130" t="s">
        <v>51</v>
      </c>
      <c r="O83" s="133" t="s">
        <v>52</v>
      </c>
      <c r="P83" s="6" t="str">
        <f t="shared" si="18"/>
        <v>ần</v>
      </c>
      <c r="Q83" s="6" t="str">
        <f t="shared" si="1"/>
        <v/>
      </c>
      <c r="R83" s="6" t="str">
        <f t="shared" si="19"/>
        <v/>
      </c>
      <c r="S83" s="6" t="str">
        <f t="shared" si="22"/>
        <v xml:space="preserve"> </v>
      </c>
      <c r="T83" s="58">
        <f t="shared" si="23"/>
        <v>1</v>
      </c>
      <c r="U83" s="58">
        <f t="shared" si="28"/>
        <v>1</v>
      </c>
      <c r="V83" s="58">
        <f t="shared" si="29"/>
        <v>1</v>
      </c>
      <c r="W83" s="58">
        <f t="shared" si="30"/>
        <v>1</v>
      </c>
      <c r="X83" s="58">
        <f t="shared" si="20"/>
        <v>0</v>
      </c>
      <c r="Y83" s="58" t="b">
        <f t="shared" si="24"/>
        <v>0</v>
      </c>
      <c r="Z83" s="6" t="b">
        <f t="shared" si="25"/>
        <v>0</v>
      </c>
      <c r="AA83" s="68">
        <f t="shared" si="26"/>
        <v>0</v>
      </c>
      <c r="AC83" s="6" t="str">
        <f t="shared" si="27"/>
        <v xml:space="preserve"> </v>
      </c>
      <c r="AN83" s="112"/>
      <c r="AO83" s="72"/>
      <c r="AP83" s="112"/>
      <c r="AQ83" s="72"/>
    </row>
    <row r="84" spans="1:43" ht="57.95" customHeight="1" x14ac:dyDescent="0.25">
      <c r="A84" s="134"/>
      <c r="B84" s="135"/>
      <c r="C84" s="135"/>
      <c r="D84" s="135"/>
      <c r="E84" s="135"/>
      <c r="F84" s="135"/>
      <c r="G84" s="135"/>
      <c r="H84" s="135"/>
      <c r="I84" s="56" t="s">
        <v>53</v>
      </c>
      <c r="J84" s="56" t="s">
        <v>54</v>
      </c>
      <c r="K84" s="56" t="s">
        <v>55</v>
      </c>
      <c r="L84" s="56" t="s">
        <v>56</v>
      </c>
      <c r="M84" s="135"/>
      <c r="N84" s="135"/>
      <c r="O84" s="136"/>
      <c r="P84" s="6" t="str">
        <f t="shared" si="18"/>
        <v/>
      </c>
      <c r="Q84" s="6" t="str">
        <f t="shared" si="1"/>
        <v/>
      </c>
      <c r="R84" s="6" t="str">
        <f t="shared" si="19"/>
        <v/>
      </c>
      <c r="S84" s="6" t="str">
        <f t="shared" si="22"/>
        <v/>
      </c>
      <c r="T84" s="58">
        <f t="shared" si="23"/>
        <v>1</v>
      </c>
      <c r="U84" s="58">
        <f t="shared" si="28"/>
        <v>1</v>
      </c>
      <c r="V84" s="58">
        <f t="shared" si="29"/>
        <v>1</v>
      </c>
      <c r="W84" s="58">
        <f t="shared" si="30"/>
        <v>1</v>
      </c>
      <c r="X84" s="58">
        <f t="shared" si="20"/>
        <v>0</v>
      </c>
      <c r="Y84" s="58" t="b">
        <f t="shared" si="24"/>
        <v>0</v>
      </c>
      <c r="Z84" s="6" t="b">
        <f t="shared" si="25"/>
        <v>0</v>
      </c>
      <c r="AA84" s="68">
        <f t="shared" si="26"/>
        <v>0</v>
      </c>
      <c r="AC84" s="6" t="str">
        <f t="shared" si="27"/>
        <v/>
      </c>
      <c r="AN84" s="112"/>
      <c r="AO84" s="113"/>
      <c r="AP84" s="113"/>
      <c r="AQ84" s="113"/>
    </row>
    <row r="85" spans="1:43" ht="18" customHeight="1" x14ac:dyDescent="0.25">
      <c r="A85" s="62">
        <v>55</v>
      </c>
      <c r="B85" s="63" t="s">
        <v>188</v>
      </c>
      <c r="C85" s="64"/>
      <c r="D85" s="64"/>
      <c r="E85" s="64"/>
      <c r="F85" s="63" t="s">
        <v>189</v>
      </c>
      <c r="G85" s="65"/>
      <c r="H85" s="66">
        <v>2</v>
      </c>
      <c r="I85" s="66">
        <v>29</v>
      </c>
      <c r="J85" s="66">
        <v>28</v>
      </c>
      <c r="K85" s="66">
        <f>IF(AND(VALUE(N85)=2,J85&gt;0,L85&gt;0,I85&gt;40),2,IF(AND(VALUE(N85)=2,J85&gt;0,L85&gt;0,I85&lt;=40),1,IF(AND(VALUE(N85)&gt;2,J85&gt;0,L85&gt;0,I85&lt;=55),1,IF(AND(VALUE(N85)&gt;2,J85&gt;0,L85&gt;0,I85&gt;55),2,0))))</f>
        <v>1</v>
      </c>
      <c r="L85" s="137">
        <v>4</v>
      </c>
      <c r="M85" s="81">
        <f t="shared" ref="M85:M101" si="31">IF(AND(VALUE(N85)&gt;1,J85&gt;0),H85*2,0)</f>
        <v>4</v>
      </c>
      <c r="N85" s="66" t="str">
        <f t="shared" ref="N85:N148" si="32">IF(RIGHT(B85,1)="c",MID(B85,4,2),MID(B85,5,2))</f>
        <v>05</v>
      </c>
      <c r="O85" s="67" t="s">
        <v>190</v>
      </c>
      <c r="P85" s="6" t="str">
        <f t="shared" si="18"/>
        <v>06</v>
      </c>
      <c r="Q85" s="6" t="str">
        <f t="shared" si="1"/>
        <v>tc</v>
      </c>
      <c r="R85" s="6" t="str">
        <f t="shared" si="19"/>
        <v>tl</v>
      </c>
      <c r="S85" s="6" t="str">
        <f t="shared" si="22"/>
        <v>L</v>
      </c>
      <c r="T85" s="58">
        <f t="shared" si="23"/>
        <v>1</v>
      </c>
      <c r="U85" s="58">
        <f t="shared" si="28"/>
        <v>1</v>
      </c>
      <c r="V85" s="58">
        <f t="shared" si="29"/>
        <v>1</v>
      </c>
      <c r="W85" s="58">
        <f t="shared" si="30"/>
        <v>1</v>
      </c>
      <c r="X85" s="58">
        <f t="shared" si="20"/>
        <v>2</v>
      </c>
      <c r="Y85" s="58">
        <f t="shared" si="24"/>
        <v>33</v>
      </c>
      <c r="Z85" s="6">
        <f t="shared" si="25"/>
        <v>0</v>
      </c>
      <c r="AA85" s="68">
        <f t="shared" si="26"/>
        <v>0</v>
      </c>
      <c r="AC85" s="6" t="str">
        <f t="shared" si="27"/>
        <v>L</v>
      </c>
      <c r="AE85" s="69" t="str">
        <f t="shared" ref="AE85:AE148" si="33">IF(AND(Q85="tc",AC85="t",N85&lt;&gt;"01"),VLOOKUP(I85,$AO$2:$AP$4,2,1),"")&amp;IF(AND(Q85="tc",AC85="t",N85="01"),VLOOKUP(I85,$AX$2:$AY$4,2,1),"")&amp;IF(AND(Q85="tc",AC85="l",N85&lt;&gt;""),VLOOKUP(I85,$AF$2:$AG$7,2,1),"")&amp;IF(AND(Q85="n",AC85="m",OR(N85="06",N85="07",N85="08")),VLOOKUP(I85,$BD$2:$BE$4,2,1),"")&amp;IF(AND(Q85="n",AC85="m",OR(N85="05",N85="09")),VLOOKUP(I85,$BG$2:$BH$4,2,1),"")&amp;IF(AND(Q85="n",AC85="l",N85&lt;&gt;"01"),VLOOKUP(I85,$BA$2:$BB$6,2,1),"")&amp;IF(AND(Q85="n",AC85="l",N85="01"),VLOOKUP(I85,$BJ$2:$BK$3,2,1),"")&amp;IF(AC85="d",VLOOKUP(H85,$BM$2:$BN$3,2,1),"")</f>
        <v>1</v>
      </c>
      <c r="AN85" s="112"/>
      <c r="AO85" s="112"/>
      <c r="AP85" s="112"/>
      <c r="AQ85" s="112"/>
    </row>
    <row r="86" spans="1:43" ht="18" customHeight="1" x14ac:dyDescent="0.25">
      <c r="A86" s="106">
        <v>56</v>
      </c>
      <c r="B86" s="107" t="s">
        <v>188</v>
      </c>
      <c r="C86" s="108"/>
      <c r="D86" s="108"/>
      <c r="E86" s="108"/>
      <c r="F86" s="107" t="s">
        <v>191</v>
      </c>
      <c r="G86" s="109"/>
      <c r="H86" s="81">
        <v>2</v>
      </c>
      <c r="I86" s="81">
        <v>30</v>
      </c>
      <c r="J86" s="81">
        <v>28</v>
      </c>
      <c r="K86" s="81">
        <f>IF(AND(VALUE(N86)=2,J86&gt;0,L86&gt;0,I86&gt;40),2,IF(AND(VALUE(N86)=2,J86&gt;0,L86&gt;0,I86&lt;=40),1,IF(AND(VALUE(N86)&gt;2,J86&gt;0,L86&gt;0,I86&lt;=55),1,IF(AND(VALUE(N86)&gt;2,J86&gt;0,L86&gt;0,I86&gt;55),2,0))))</f>
        <v>1</v>
      </c>
      <c r="L86" s="138">
        <v>4</v>
      </c>
      <c r="M86" s="81">
        <f t="shared" si="31"/>
        <v>4</v>
      </c>
      <c r="N86" s="81" t="str">
        <f t="shared" si="32"/>
        <v>05</v>
      </c>
      <c r="O86" s="110" t="s">
        <v>90</v>
      </c>
      <c r="P86" s="6" t="str">
        <f t="shared" si="18"/>
        <v>07</v>
      </c>
      <c r="Q86" s="6" t="str">
        <f t="shared" si="1"/>
        <v>tc</v>
      </c>
      <c r="R86" s="6" t="str">
        <f t="shared" si="19"/>
        <v>tl</v>
      </c>
      <c r="S86" s="6" t="str">
        <f t="shared" si="22"/>
        <v>L</v>
      </c>
      <c r="T86" s="58">
        <f t="shared" si="23"/>
        <v>1</v>
      </c>
      <c r="U86" s="58">
        <f t="shared" si="28"/>
        <v>1</v>
      </c>
      <c r="V86" s="58">
        <f t="shared" si="29"/>
        <v>1</v>
      </c>
      <c r="W86" s="58">
        <f t="shared" si="30"/>
        <v>1</v>
      </c>
      <c r="X86" s="58">
        <f t="shared" si="20"/>
        <v>2</v>
      </c>
      <c r="Y86" s="58">
        <f t="shared" si="24"/>
        <v>33</v>
      </c>
      <c r="Z86" s="6">
        <f t="shared" si="25"/>
        <v>0</v>
      </c>
      <c r="AA86" s="68">
        <f t="shared" si="26"/>
        <v>0</v>
      </c>
      <c r="AC86" s="6" t="str">
        <f t="shared" si="27"/>
        <v>L</v>
      </c>
      <c r="AE86" s="69" t="str">
        <f t="shared" si="33"/>
        <v>1</v>
      </c>
      <c r="AN86" s="112"/>
      <c r="AO86" s="112"/>
      <c r="AP86" s="112"/>
      <c r="AQ86" s="112"/>
    </row>
    <row r="87" spans="1:43" ht="18" customHeight="1" x14ac:dyDescent="0.25">
      <c r="A87" s="106">
        <v>57</v>
      </c>
      <c r="B87" s="107" t="s">
        <v>192</v>
      </c>
      <c r="C87" s="108"/>
      <c r="D87" s="108"/>
      <c r="E87" s="108"/>
      <c r="F87" s="107" t="s">
        <v>193</v>
      </c>
      <c r="G87" s="109"/>
      <c r="H87" s="81">
        <v>2</v>
      </c>
      <c r="I87" s="81">
        <v>9</v>
      </c>
      <c r="J87" s="81">
        <v>28</v>
      </c>
      <c r="K87" s="81">
        <f t="shared" ref="K87:K150" si="34">IF(AND(VALUE(N87)=2,J87&gt;0,L87&gt;0,I87&gt;40),2,IF(AND(VALUE(N87)=2,J87&gt;0,L87&gt;0,I87&lt;=40),1,IF(AND(VALUE(N87)&gt;2,J87&gt;0,L87&gt;0,I87&lt;=55),1,IF(AND(VALUE(N87)&gt;2,J87&gt;0,L87&gt;0,I87&gt;55),2,0))))</f>
        <v>1</v>
      </c>
      <c r="L87" s="138">
        <v>4</v>
      </c>
      <c r="M87" s="81">
        <f t="shared" si="31"/>
        <v>4</v>
      </c>
      <c r="N87" s="81" t="str">
        <f t="shared" si="32"/>
        <v>06</v>
      </c>
      <c r="O87" s="110" t="s">
        <v>90</v>
      </c>
      <c r="P87" s="6" t="str">
        <f t="shared" si="18"/>
        <v>07</v>
      </c>
      <c r="Q87" s="6" t="str">
        <f t="shared" si="1"/>
        <v>tc</v>
      </c>
      <c r="R87" s="6" t="str">
        <f t="shared" si="19"/>
        <v>tn</v>
      </c>
      <c r="S87" s="6" t="str">
        <f t="shared" si="22"/>
        <v>L</v>
      </c>
      <c r="T87" s="58">
        <f t="shared" si="23"/>
        <v>1</v>
      </c>
      <c r="U87" s="58">
        <f t="shared" si="28"/>
        <v>1</v>
      </c>
      <c r="V87" s="58">
        <f t="shared" si="29"/>
        <v>1</v>
      </c>
      <c r="W87" s="58">
        <f t="shared" si="30"/>
        <v>1</v>
      </c>
      <c r="X87" s="58">
        <f t="shared" si="20"/>
        <v>2</v>
      </c>
      <c r="Y87" s="58">
        <f t="shared" si="24"/>
        <v>33</v>
      </c>
      <c r="Z87" s="6">
        <f t="shared" si="25"/>
        <v>0</v>
      </c>
      <c r="AA87" s="68">
        <f t="shared" si="26"/>
        <v>0</v>
      </c>
      <c r="AC87" s="6" t="str">
        <f t="shared" si="27"/>
        <v>L</v>
      </c>
      <c r="AE87" s="69" t="str">
        <f t="shared" si="33"/>
        <v>1</v>
      </c>
      <c r="AN87" s="112"/>
      <c r="AO87" s="112"/>
      <c r="AP87" s="112"/>
      <c r="AQ87" s="112"/>
    </row>
    <row r="88" spans="1:43" ht="18" customHeight="1" x14ac:dyDescent="0.25">
      <c r="A88" s="106">
        <v>58</v>
      </c>
      <c r="B88" s="107" t="s">
        <v>194</v>
      </c>
      <c r="C88" s="108"/>
      <c r="D88" s="108"/>
      <c r="E88" s="108"/>
      <c r="F88" s="107" t="s">
        <v>195</v>
      </c>
      <c r="G88" s="109"/>
      <c r="H88" s="81">
        <v>2</v>
      </c>
      <c r="I88" s="81">
        <v>19</v>
      </c>
      <c r="J88" s="81">
        <v>28</v>
      </c>
      <c r="K88" s="81">
        <f t="shared" si="34"/>
        <v>1</v>
      </c>
      <c r="L88" s="81">
        <v>4</v>
      </c>
      <c r="M88" s="81">
        <f t="shared" si="31"/>
        <v>4</v>
      </c>
      <c r="N88" s="81" t="str">
        <f t="shared" si="32"/>
        <v>06</v>
      </c>
      <c r="O88" s="110" t="s">
        <v>90</v>
      </c>
      <c r="P88" s="6" t="str">
        <f t="shared" si="18"/>
        <v>07</v>
      </c>
      <c r="Q88" s="6" t="str">
        <f t="shared" si="1"/>
        <v>tc</v>
      </c>
      <c r="R88" s="6" t="str">
        <f t="shared" si="19"/>
        <v>tn</v>
      </c>
      <c r="S88" s="6" t="str">
        <f t="shared" si="22"/>
        <v>L</v>
      </c>
      <c r="T88" s="58">
        <f t="shared" si="23"/>
        <v>1</v>
      </c>
      <c r="U88" s="58">
        <f t="shared" si="28"/>
        <v>1</v>
      </c>
      <c r="V88" s="58">
        <f t="shared" si="29"/>
        <v>1</v>
      </c>
      <c r="W88" s="58">
        <f t="shared" si="30"/>
        <v>1</v>
      </c>
      <c r="X88" s="58">
        <f t="shared" si="20"/>
        <v>2</v>
      </c>
      <c r="Y88" s="58">
        <f t="shared" si="24"/>
        <v>33</v>
      </c>
      <c r="Z88" s="6">
        <f t="shared" si="25"/>
        <v>0</v>
      </c>
      <c r="AA88" s="68">
        <f t="shared" si="26"/>
        <v>0</v>
      </c>
      <c r="AC88" s="6" t="str">
        <f t="shared" si="27"/>
        <v>L</v>
      </c>
      <c r="AE88" s="69" t="str">
        <f t="shared" si="33"/>
        <v>1</v>
      </c>
      <c r="AN88" s="112"/>
      <c r="AO88" s="83"/>
      <c r="AP88" s="83"/>
      <c r="AQ88" s="84"/>
    </row>
    <row r="89" spans="1:43" ht="18" customHeight="1" x14ac:dyDescent="0.25">
      <c r="A89" s="106">
        <v>59</v>
      </c>
      <c r="B89" s="107" t="s">
        <v>196</v>
      </c>
      <c r="C89" s="108"/>
      <c r="D89" s="108"/>
      <c r="E89" s="108"/>
      <c r="F89" s="107" t="s">
        <v>197</v>
      </c>
      <c r="G89" s="109"/>
      <c r="H89" s="81">
        <v>2</v>
      </c>
      <c r="I89" s="81">
        <v>9</v>
      </c>
      <c r="J89" s="81">
        <v>28</v>
      </c>
      <c r="K89" s="81">
        <f t="shared" si="34"/>
        <v>1</v>
      </c>
      <c r="L89" s="81">
        <v>4</v>
      </c>
      <c r="M89" s="81">
        <f t="shared" si="31"/>
        <v>4</v>
      </c>
      <c r="N89" s="81" t="str">
        <f t="shared" si="32"/>
        <v>06</v>
      </c>
      <c r="O89" s="110" t="s">
        <v>90</v>
      </c>
      <c r="P89" s="6" t="str">
        <f t="shared" si="18"/>
        <v>07</v>
      </c>
      <c r="Q89" s="6" t="str">
        <f t="shared" si="1"/>
        <v>tc</v>
      </c>
      <c r="R89" s="6" t="str">
        <f t="shared" si="19"/>
        <v>tn</v>
      </c>
      <c r="S89" s="6" t="str">
        <f t="shared" si="22"/>
        <v>L</v>
      </c>
      <c r="T89" s="58">
        <f t="shared" si="23"/>
        <v>1</v>
      </c>
      <c r="U89" s="58">
        <f t="shared" si="28"/>
        <v>1</v>
      </c>
      <c r="V89" s="58">
        <f t="shared" si="29"/>
        <v>1</v>
      </c>
      <c r="W89" s="58">
        <f t="shared" si="30"/>
        <v>1</v>
      </c>
      <c r="X89" s="58">
        <f t="shared" si="20"/>
        <v>2</v>
      </c>
      <c r="Y89" s="58">
        <f t="shared" si="24"/>
        <v>33</v>
      </c>
      <c r="Z89" s="6">
        <f t="shared" si="25"/>
        <v>0</v>
      </c>
      <c r="AA89" s="68">
        <f t="shared" si="26"/>
        <v>0</v>
      </c>
      <c r="AC89" s="6" t="str">
        <f t="shared" si="27"/>
        <v>L</v>
      </c>
      <c r="AE89" s="69" t="str">
        <f t="shared" si="33"/>
        <v>1</v>
      </c>
      <c r="AN89" s="112"/>
      <c r="AO89" s="72"/>
      <c r="AP89" s="112"/>
      <c r="AQ89" s="72"/>
    </row>
    <row r="90" spans="1:43" ht="18" customHeight="1" x14ac:dyDescent="0.25">
      <c r="A90" s="106">
        <v>60</v>
      </c>
      <c r="B90" s="107" t="s">
        <v>198</v>
      </c>
      <c r="C90" s="108"/>
      <c r="D90" s="108"/>
      <c r="E90" s="108"/>
      <c r="F90" s="107" t="s">
        <v>199</v>
      </c>
      <c r="G90" s="109"/>
      <c r="H90" s="81">
        <v>2</v>
      </c>
      <c r="I90" s="81">
        <v>29</v>
      </c>
      <c r="J90" s="81">
        <v>30</v>
      </c>
      <c r="K90" s="81">
        <f t="shared" si="34"/>
        <v>0</v>
      </c>
      <c r="L90" s="81">
        <v>0</v>
      </c>
      <c r="M90" s="81">
        <f t="shared" si="31"/>
        <v>4</v>
      </c>
      <c r="N90" s="81" t="str">
        <f t="shared" si="32"/>
        <v>06</v>
      </c>
      <c r="O90" s="110" t="s">
        <v>90</v>
      </c>
      <c r="P90" s="6" t="str">
        <f t="shared" si="18"/>
        <v>07</v>
      </c>
      <c r="Q90" s="6" t="str">
        <f t="shared" ref="Q90:Q153" si="35">IF(LEN(B90)=9,"tc",IF(LEN(B90)=7,"n",""))</f>
        <v>tc</v>
      </c>
      <c r="R90" s="6" t="str">
        <f t="shared" si="19"/>
        <v/>
      </c>
      <c r="S90" s="6" t="str">
        <f t="shared" si="22"/>
        <v>L</v>
      </c>
      <c r="T90" s="58">
        <f t="shared" si="23"/>
        <v>1</v>
      </c>
      <c r="U90" s="58">
        <f t="shared" si="28"/>
        <v>1</v>
      </c>
      <c r="V90" s="58">
        <f t="shared" si="29"/>
        <v>1</v>
      </c>
      <c r="W90" s="58">
        <f t="shared" si="30"/>
        <v>1</v>
      </c>
      <c r="X90" s="58">
        <f t="shared" si="20"/>
        <v>0</v>
      </c>
      <c r="Y90" s="58">
        <f t="shared" si="24"/>
        <v>33</v>
      </c>
      <c r="Z90" s="6">
        <f t="shared" si="25"/>
        <v>0</v>
      </c>
      <c r="AA90" s="68">
        <f t="shared" si="26"/>
        <v>0</v>
      </c>
      <c r="AC90" s="6" t="str">
        <f t="shared" si="27"/>
        <v>L</v>
      </c>
      <c r="AE90" s="69" t="str">
        <f t="shared" si="33"/>
        <v>1</v>
      </c>
      <c r="AN90" s="112"/>
      <c r="AO90" s="72"/>
      <c r="AP90" s="112"/>
      <c r="AQ90" s="72"/>
    </row>
    <row r="91" spans="1:43" ht="18" customHeight="1" x14ac:dyDescent="0.25">
      <c r="A91" s="106">
        <v>61</v>
      </c>
      <c r="B91" s="107" t="s">
        <v>200</v>
      </c>
      <c r="C91" s="108"/>
      <c r="D91" s="108"/>
      <c r="E91" s="108"/>
      <c r="F91" s="107" t="s">
        <v>201</v>
      </c>
      <c r="G91" s="109"/>
      <c r="H91" s="81">
        <v>2</v>
      </c>
      <c r="I91" s="81">
        <v>19</v>
      </c>
      <c r="J91" s="81">
        <v>28</v>
      </c>
      <c r="K91" s="81">
        <f t="shared" si="34"/>
        <v>1</v>
      </c>
      <c r="L91" s="81">
        <v>4</v>
      </c>
      <c r="M91" s="81">
        <f t="shared" si="31"/>
        <v>4</v>
      </c>
      <c r="N91" s="81" t="str">
        <f t="shared" si="32"/>
        <v>06</v>
      </c>
      <c r="O91" s="110" t="s">
        <v>90</v>
      </c>
      <c r="P91" s="6" t="str">
        <f t="shared" si="18"/>
        <v>07</v>
      </c>
      <c r="Q91" s="6" t="str">
        <f t="shared" si="35"/>
        <v>tc</v>
      </c>
      <c r="R91" s="6" t="str">
        <f t="shared" si="19"/>
        <v>tn</v>
      </c>
      <c r="S91" s="6" t="str">
        <f t="shared" si="22"/>
        <v>L</v>
      </c>
      <c r="T91" s="58">
        <f t="shared" si="23"/>
        <v>1</v>
      </c>
      <c r="U91" s="58">
        <f t="shared" si="28"/>
        <v>1</v>
      </c>
      <c r="V91" s="58">
        <f t="shared" si="29"/>
        <v>1</v>
      </c>
      <c r="W91" s="58">
        <f t="shared" si="30"/>
        <v>1</v>
      </c>
      <c r="X91" s="58">
        <f t="shared" si="20"/>
        <v>2</v>
      </c>
      <c r="Y91" s="58">
        <f t="shared" si="24"/>
        <v>33</v>
      </c>
      <c r="Z91" s="6">
        <f t="shared" si="25"/>
        <v>0</v>
      </c>
      <c r="AA91" s="68">
        <f t="shared" si="26"/>
        <v>0</v>
      </c>
      <c r="AC91" s="6" t="str">
        <f t="shared" si="27"/>
        <v>L</v>
      </c>
      <c r="AE91" s="69" t="str">
        <f t="shared" si="33"/>
        <v>1</v>
      </c>
      <c r="AN91" s="112"/>
      <c r="AO91" s="72"/>
      <c r="AP91" s="112"/>
      <c r="AQ91" s="72"/>
    </row>
    <row r="92" spans="1:43" ht="18" customHeight="1" x14ac:dyDescent="0.25">
      <c r="A92" s="106">
        <v>62</v>
      </c>
      <c r="B92" s="107" t="s">
        <v>202</v>
      </c>
      <c r="C92" s="108"/>
      <c r="D92" s="108"/>
      <c r="E92" s="108"/>
      <c r="F92" s="107" t="s">
        <v>203</v>
      </c>
      <c r="G92" s="109"/>
      <c r="H92" s="81">
        <v>2</v>
      </c>
      <c r="I92" s="81">
        <v>29</v>
      </c>
      <c r="J92" s="81">
        <v>30</v>
      </c>
      <c r="K92" s="81">
        <f t="shared" si="34"/>
        <v>0</v>
      </c>
      <c r="L92" s="81">
        <v>0</v>
      </c>
      <c r="M92" s="81">
        <f t="shared" si="31"/>
        <v>4</v>
      </c>
      <c r="N92" s="81" t="str">
        <f t="shared" si="32"/>
        <v>06</v>
      </c>
      <c r="O92" s="110" t="s">
        <v>90</v>
      </c>
      <c r="P92" s="6" t="str">
        <f t="shared" si="18"/>
        <v>07</v>
      </c>
      <c r="Q92" s="6" t="str">
        <f t="shared" si="35"/>
        <v>tc</v>
      </c>
      <c r="R92" s="6" t="str">
        <f t="shared" si="19"/>
        <v/>
      </c>
      <c r="S92" s="6" t="str">
        <f t="shared" si="22"/>
        <v>L</v>
      </c>
      <c r="T92" s="58">
        <f t="shared" si="23"/>
        <v>1</v>
      </c>
      <c r="U92" s="58">
        <f t="shared" si="28"/>
        <v>1</v>
      </c>
      <c r="V92" s="58">
        <f t="shared" si="29"/>
        <v>1</v>
      </c>
      <c r="W92" s="58">
        <f t="shared" si="30"/>
        <v>1</v>
      </c>
      <c r="X92" s="58">
        <f t="shared" si="20"/>
        <v>0</v>
      </c>
      <c r="Y92" s="58">
        <f t="shared" si="24"/>
        <v>33</v>
      </c>
      <c r="Z92" s="6">
        <f t="shared" si="25"/>
        <v>0</v>
      </c>
      <c r="AA92" s="68">
        <f t="shared" si="26"/>
        <v>0</v>
      </c>
      <c r="AC92" s="6" t="str">
        <f t="shared" si="27"/>
        <v>L</v>
      </c>
      <c r="AE92" s="69" t="str">
        <f t="shared" si="33"/>
        <v>1</v>
      </c>
      <c r="AN92" s="112"/>
      <c r="AO92" s="83"/>
      <c r="AP92" s="83"/>
      <c r="AQ92" s="84"/>
    </row>
    <row r="93" spans="1:43" ht="18" customHeight="1" x14ac:dyDescent="0.25">
      <c r="A93" s="106">
        <v>63</v>
      </c>
      <c r="B93" s="107" t="s">
        <v>204</v>
      </c>
      <c r="C93" s="108"/>
      <c r="D93" s="108"/>
      <c r="E93" s="108"/>
      <c r="F93" s="107" t="s">
        <v>205</v>
      </c>
      <c r="G93" s="109"/>
      <c r="H93" s="81">
        <v>1</v>
      </c>
      <c r="I93" s="81">
        <v>19</v>
      </c>
      <c r="J93" s="81">
        <v>0</v>
      </c>
      <c r="K93" s="81">
        <f t="shared" si="34"/>
        <v>0</v>
      </c>
      <c r="L93" s="81">
        <v>48</v>
      </c>
      <c r="M93" s="81">
        <f t="shared" si="31"/>
        <v>0</v>
      </c>
      <c r="N93" s="81" t="str">
        <f t="shared" si="32"/>
        <v>06</v>
      </c>
      <c r="O93" s="110" t="s">
        <v>90</v>
      </c>
      <c r="P93" s="6" t="str">
        <f t="shared" si="18"/>
        <v>07</v>
      </c>
      <c r="Q93" s="6" t="str">
        <f t="shared" si="35"/>
        <v>tc</v>
      </c>
      <c r="R93" s="6" t="str">
        <f t="shared" si="19"/>
        <v/>
      </c>
      <c r="S93" s="6" t="str">
        <f t="shared" si="22"/>
        <v>D</v>
      </c>
      <c r="T93" s="58">
        <f t="shared" si="23"/>
        <v>1.5</v>
      </c>
      <c r="U93" s="58">
        <f t="shared" si="28"/>
        <v>1</v>
      </c>
      <c r="V93" s="58">
        <f t="shared" si="29"/>
        <v>1</v>
      </c>
      <c r="W93" s="58">
        <f t="shared" si="30"/>
        <v>1</v>
      </c>
      <c r="X93" s="58">
        <f t="shared" si="20"/>
        <v>0</v>
      </c>
      <c r="Y93" s="58">
        <f t="shared" si="24"/>
        <v>28.5</v>
      </c>
      <c r="Z93" s="6">
        <f t="shared" si="25"/>
        <v>0</v>
      </c>
      <c r="AA93" s="68">
        <f t="shared" si="26"/>
        <v>0</v>
      </c>
      <c r="AC93" s="6" t="str">
        <f t="shared" si="27"/>
        <v>D</v>
      </c>
      <c r="AE93" s="69" t="str">
        <f t="shared" si="33"/>
        <v>1,5</v>
      </c>
      <c r="AN93" s="112"/>
      <c r="AO93" s="72"/>
      <c r="AP93" s="112"/>
      <c r="AQ93" s="72"/>
    </row>
    <row r="94" spans="1:43" ht="18" customHeight="1" x14ac:dyDescent="0.25">
      <c r="A94" s="106">
        <v>64</v>
      </c>
      <c r="B94" s="107" t="s">
        <v>206</v>
      </c>
      <c r="C94" s="108"/>
      <c r="D94" s="108"/>
      <c r="E94" s="108"/>
      <c r="F94" s="107" t="s">
        <v>207</v>
      </c>
      <c r="G94" s="109"/>
      <c r="H94" s="81">
        <v>1</v>
      </c>
      <c r="I94" s="81">
        <v>9</v>
      </c>
      <c r="J94" s="81">
        <v>0</v>
      </c>
      <c r="K94" s="81">
        <f t="shared" si="34"/>
        <v>0</v>
      </c>
      <c r="L94" s="81">
        <v>48</v>
      </c>
      <c r="M94" s="81">
        <f t="shared" si="31"/>
        <v>0</v>
      </c>
      <c r="N94" s="81" t="str">
        <f t="shared" si="32"/>
        <v>06</v>
      </c>
      <c r="O94" s="110" t="s">
        <v>90</v>
      </c>
      <c r="P94" s="6" t="str">
        <f t="shared" si="18"/>
        <v>07</v>
      </c>
      <c r="Q94" s="6" t="str">
        <f t="shared" si="35"/>
        <v>tc</v>
      </c>
      <c r="R94" s="6" t="str">
        <f t="shared" si="19"/>
        <v/>
      </c>
      <c r="S94" s="6" t="str">
        <f t="shared" si="22"/>
        <v>D</v>
      </c>
      <c r="T94" s="58">
        <f t="shared" si="23"/>
        <v>1.5</v>
      </c>
      <c r="U94" s="58">
        <f t="shared" si="28"/>
        <v>1</v>
      </c>
      <c r="V94" s="58">
        <f t="shared" si="29"/>
        <v>1</v>
      </c>
      <c r="W94" s="58">
        <f t="shared" si="30"/>
        <v>1</v>
      </c>
      <c r="X94" s="58">
        <f t="shared" si="20"/>
        <v>0</v>
      </c>
      <c r="Y94" s="58">
        <f t="shared" si="24"/>
        <v>13.5</v>
      </c>
      <c r="Z94" s="6">
        <f t="shared" si="25"/>
        <v>0</v>
      </c>
      <c r="AA94" s="68">
        <f t="shared" si="26"/>
        <v>0</v>
      </c>
      <c r="AC94" s="6" t="str">
        <f t="shared" si="27"/>
        <v>D</v>
      </c>
      <c r="AE94" s="69" t="str">
        <f t="shared" si="33"/>
        <v>1,5</v>
      </c>
      <c r="AN94" s="112"/>
      <c r="AO94" s="72"/>
      <c r="AP94" s="112"/>
      <c r="AQ94" s="72"/>
    </row>
    <row r="95" spans="1:43" ht="18" customHeight="1" x14ac:dyDescent="0.25">
      <c r="A95" s="106">
        <v>65</v>
      </c>
      <c r="B95" s="107" t="s">
        <v>208</v>
      </c>
      <c r="C95" s="108"/>
      <c r="D95" s="108"/>
      <c r="E95" s="108"/>
      <c r="F95" s="107" t="s">
        <v>209</v>
      </c>
      <c r="G95" s="109"/>
      <c r="H95" s="81">
        <v>2</v>
      </c>
      <c r="I95" s="81">
        <v>29</v>
      </c>
      <c r="J95" s="81">
        <v>30</v>
      </c>
      <c r="K95" s="81">
        <f t="shared" si="34"/>
        <v>0</v>
      </c>
      <c r="L95" s="81">
        <v>0</v>
      </c>
      <c r="M95" s="81">
        <f t="shared" si="31"/>
        <v>4</v>
      </c>
      <c r="N95" s="81" t="str">
        <f t="shared" si="32"/>
        <v>06</v>
      </c>
      <c r="O95" s="110" t="s">
        <v>90</v>
      </c>
      <c r="P95" s="6" t="str">
        <f t="shared" si="18"/>
        <v>07</v>
      </c>
      <c r="Q95" s="6" t="str">
        <f t="shared" si="35"/>
        <v>tc</v>
      </c>
      <c r="R95" s="6" t="str">
        <f t="shared" si="19"/>
        <v/>
      </c>
      <c r="S95" s="6" t="str">
        <f t="shared" si="22"/>
        <v>L</v>
      </c>
      <c r="T95" s="58">
        <f t="shared" si="23"/>
        <v>1</v>
      </c>
      <c r="U95" s="58">
        <f t="shared" si="28"/>
        <v>1</v>
      </c>
      <c r="V95" s="58">
        <f t="shared" si="29"/>
        <v>1</v>
      </c>
      <c r="W95" s="58">
        <f t="shared" si="30"/>
        <v>1</v>
      </c>
      <c r="X95" s="58">
        <f t="shared" si="20"/>
        <v>0</v>
      </c>
      <c r="Y95" s="58">
        <f t="shared" si="24"/>
        <v>33</v>
      </c>
      <c r="Z95" s="6">
        <f t="shared" si="25"/>
        <v>0</v>
      </c>
      <c r="AA95" s="68">
        <f t="shared" si="26"/>
        <v>0</v>
      </c>
      <c r="AC95" s="6" t="str">
        <f t="shared" si="27"/>
        <v>L</v>
      </c>
      <c r="AE95" s="69" t="str">
        <f t="shared" si="33"/>
        <v>1</v>
      </c>
      <c r="AN95" s="112"/>
      <c r="AO95" s="72"/>
      <c r="AP95" s="112"/>
      <c r="AQ95" s="72"/>
    </row>
    <row r="96" spans="1:43" ht="18" customHeight="1" x14ac:dyDescent="0.25">
      <c r="A96" s="106">
        <v>66</v>
      </c>
      <c r="B96" s="107" t="s">
        <v>210</v>
      </c>
      <c r="C96" s="108"/>
      <c r="D96" s="108"/>
      <c r="E96" s="108"/>
      <c r="F96" s="107" t="s">
        <v>211</v>
      </c>
      <c r="G96" s="109"/>
      <c r="H96" s="81">
        <v>3</v>
      </c>
      <c r="I96" s="81">
        <v>9</v>
      </c>
      <c r="J96" s="81">
        <v>0</v>
      </c>
      <c r="K96" s="81">
        <f t="shared" si="34"/>
        <v>0</v>
      </c>
      <c r="L96" s="81">
        <v>102</v>
      </c>
      <c r="M96" s="81">
        <f t="shared" si="31"/>
        <v>0</v>
      </c>
      <c r="N96" s="81" t="str">
        <f t="shared" si="32"/>
        <v>06</v>
      </c>
      <c r="O96" s="110" t="s">
        <v>90</v>
      </c>
      <c r="P96" s="6" t="str">
        <f t="shared" si="18"/>
        <v>07</v>
      </c>
      <c r="Q96" s="6" t="str">
        <f t="shared" si="35"/>
        <v>tc</v>
      </c>
      <c r="R96" s="6" t="str">
        <f t="shared" si="19"/>
        <v/>
      </c>
      <c r="S96" s="6" t="str">
        <f t="shared" si="22"/>
        <v>T</v>
      </c>
      <c r="T96" s="58">
        <f t="shared" si="23"/>
        <v>20</v>
      </c>
      <c r="U96" s="58">
        <f t="shared" si="28"/>
        <v>1</v>
      </c>
      <c r="V96" s="58">
        <f t="shared" si="29"/>
        <v>1</v>
      </c>
      <c r="W96" s="58">
        <f t="shared" si="30"/>
        <v>1</v>
      </c>
      <c r="X96" s="58">
        <f t="shared" si="20"/>
        <v>0</v>
      </c>
      <c r="Y96" s="58">
        <f t="shared" si="24"/>
        <v>60</v>
      </c>
      <c r="Z96" s="6">
        <f t="shared" si="25"/>
        <v>0</v>
      </c>
      <c r="AA96" s="68">
        <f t="shared" si="26"/>
        <v>0</v>
      </c>
      <c r="AB96" s="7" t="s">
        <v>212</v>
      </c>
      <c r="AC96" s="6" t="str">
        <f t="shared" si="27"/>
        <v>T</v>
      </c>
      <c r="AE96" s="69" t="str">
        <f t="shared" si="33"/>
        <v>20</v>
      </c>
      <c r="AN96" s="112"/>
      <c r="AO96" s="113"/>
      <c r="AP96" s="113"/>
      <c r="AQ96" s="113"/>
    </row>
    <row r="97" spans="1:43" ht="18" customHeight="1" x14ac:dyDescent="0.25">
      <c r="A97" s="106">
        <v>67</v>
      </c>
      <c r="B97" s="107" t="s">
        <v>213</v>
      </c>
      <c r="C97" s="108"/>
      <c r="D97" s="108"/>
      <c r="E97" s="108"/>
      <c r="F97" s="107" t="s">
        <v>214</v>
      </c>
      <c r="G97" s="109"/>
      <c r="H97" s="81">
        <v>2</v>
      </c>
      <c r="I97" s="81">
        <v>9</v>
      </c>
      <c r="J97" s="81">
        <v>0</v>
      </c>
      <c r="K97" s="81">
        <f t="shared" si="34"/>
        <v>0</v>
      </c>
      <c r="L97" s="81">
        <v>68</v>
      </c>
      <c r="M97" s="81">
        <f t="shared" si="31"/>
        <v>0</v>
      </c>
      <c r="N97" s="81" t="str">
        <f t="shared" si="32"/>
        <v>06</v>
      </c>
      <c r="O97" s="110" t="s">
        <v>90</v>
      </c>
      <c r="P97" s="6" t="str">
        <f t="shared" si="18"/>
        <v>07</v>
      </c>
      <c r="Q97" s="6" t="str">
        <f t="shared" si="35"/>
        <v>tc</v>
      </c>
      <c r="R97" s="6" t="str">
        <f t="shared" si="19"/>
        <v/>
      </c>
      <c r="S97" s="6" t="str">
        <f t="shared" si="22"/>
        <v>T</v>
      </c>
      <c r="T97" s="58">
        <f t="shared" si="23"/>
        <v>20</v>
      </c>
      <c r="U97" s="58">
        <f t="shared" si="28"/>
        <v>1</v>
      </c>
      <c r="V97" s="58">
        <f t="shared" si="29"/>
        <v>1</v>
      </c>
      <c r="W97" s="58">
        <f t="shared" si="30"/>
        <v>1</v>
      </c>
      <c r="X97" s="58">
        <f t="shared" si="20"/>
        <v>0</v>
      </c>
      <c r="Y97" s="58">
        <f t="shared" si="24"/>
        <v>40</v>
      </c>
      <c r="Z97" s="6">
        <f t="shared" si="25"/>
        <v>0</v>
      </c>
      <c r="AA97" s="68">
        <f t="shared" si="26"/>
        <v>0</v>
      </c>
      <c r="AB97" s="7" t="s">
        <v>215</v>
      </c>
      <c r="AC97" s="6" t="str">
        <f t="shared" si="27"/>
        <v>T</v>
      </c>
      <c r="AE97" s="69" t="str">
        <f t="shared" si="33"/>
        <v>20</v>
      </c>
      <c r="AN97" s="112"/>
      <c r="AO97" s="112"/>
      <c r="AP97" s="112"/>
      <c r="AQ97" s="112"/>
    </row>
    <row r="98" spans="1:43" ht="18" customHeight="1" x14ac:dyDescent="0.25">
      <c r="A98" s="106">
        <v>68</v>
      </c>
      <c r="B98" s="107" t="s">
        <v>216</v>
      </c>
      <c r="C98" s="108"/>
      <c r="D98" s="108"/>
      <c r="E98" s="108"/>
      <c r="F98" s="107" t="s">
        <v>217</v>
      </c>
      <c r="G98" s="109"/>
      <c r="H98" s="81">
        <v>3</v>
      </c>
      <c r="I98" s="81">
        <v>19</v>
      </c>
      <c r="J98" s="81">
        <v>42</v>
      </c>
      <c r="K98" s="81">
        <f t="shared" si="34"/>
        <v>1</v>
      </c>
      <c r="L98" s="81">
        <v>6</v>
      </c>
      <c r="M98" s="81">
        <f t="shared" si="31"/>
        <v>6</v>
      </c>
      <c r="N98" s="81" t="str">
        <f t="shared" si="32"/>
        <v>06</v>
      </c>
      <c r="O98" s="110" t="s">
        <v>90</v>
      </c>
      <c r="P98" s="6" t="str">
        <f t="shared" si="18"/>
        <v>07</v>
      </c>
      <c r="Q98" s="6" t="str">
        <f t="shared" si="35"/>
        <v>tc</v>
      </c>
      <c r="R98" s="6" t="str">
        <f t="shared" si="19"/>
        <v>tn</v>
      </c>
      <c r="S98" s="6" t="str">
        <f t="shared" si="22"/>
        <v>L</v>
      </c>
      <c r="T98" s="58">
        <f t="shared" si="23"/>
        <v>1</v>
      </c>
      <c r="U98" s="58">
        <f t="shared" si="28"/>
        <v>1</v>
      </c>
      <c r="V98" s="58">
        <f t="shared" si="29"/>
        <v>1</v>
      </c>
      <c r="W98" s="58">
        <f t="shared" si="30"/>
        <v>1</v>
      </c>
      <c r="X98" s="58">
        <f t="shared" si="20"/>
        <v>3</v>
      </c>
      <c r="Y98" s="58">
        <f t="shared" si="24"/>
        <v>49.5</v>
      </c>
      <c r="Z98" s="6">
        <f t="shared" si="25"/>
        <v>0</v>
      </c>
      <c r="AA98" s="68">
        <f t="shared" si="26"/>
        <v>0</v>
      </c>
      <c r="AC98" s="6" t="str">
        <f t="shared" si="27"/>
        <v>L</v>
      </c>
      <c r="AE98" s="69" t="str">
        <f t="shared" si="33"/>
        <v>1</v>
      </c>
      <c r="AN98" s="112"/>
      <c r="AO98" s="112"/>
      <c r="AP98" s="112"/>
      <c r="AQ98" s="112"/>
    </row>
    <row r="99" spans="1:43" ht="18" customHeight="1" x14ac:dyDescent="0.25">
      <c r="A99" s="106">
        <v>69</v>
      </c>
      <c r="B99" s="107" t="s">
        <v>218</v>
      </c>
      <c r="C99" s="108"/>
      <c r="D99" s="108"/>
      <c r="E99" s="108"/>
      <c r="F99" s="107" t="s">
        <v>219</v>
      </c>
      <c r="G99" s="109"/>
      <c r="H99" s="81">
        <v>2</v>
      </c>
      <c r="I99" s="81">
        <v>9</v>
      </c>
      <c r="J99" s="81">
        <v>28</v>
      </c>
      <c r="K99" s="81">
        <f t="shared" si="34"/>
        <v>1</v>
      </c>
      <c r="L99" s="81">
        <v>4</v>
      </c>
      <c r="M99" s="81">
        <f t="shared" si="31"/>
        <v>4</v>
      </c>
      <c r="N99" s="81" t="str">
        <f t="shared" si="32"/>
        <v>06</v>
      </c>
      <c r="O99" s="110" t="s">
        <v>90</v>
      </c>
      <c r="P99" s="6" t="str">
        <f t="shared" si="18"/>
        <v>07</v>
      </c>
      <c r="Q99" s="6" t="str">
        <f t="shared" si="35"/>
        <v>tc</v>
      </c>
      <c r="R99" s="6" t="str">
        <f t="shared" si="19"/>
        <v>tn</v>
      </c>
      <c r="S99" s="6" t="str">
        <f t="shared" si="22"/>
        <v>L</v>
      </c>
      <c r="T99" s="58">
        <f t="shared" si="23"/>
        <v>1</v>
      </c>
      <c r="U99" s="58">
        <f t="shared" si="28"/>
        <v>1</v>
      </c>
      <c r="V99" s="58">
        <f t="shared" si="29"/>
        <v>1</v>
      </c>
      <c r="W99" s="58">
        <f t="shared" si="30"/>
        <v>1</v>
      </c>
      <c r="X99" s="58">
        <f t="shared" si="20"/>
        <v>2</v>
      </c>
      <c r="Y99" s="58">
        <f t="shared" si="24"/>
        <v>33</v>
      </c>
      <c r="Z99" s="6">
        <f t="shared" si="25"/>
        <v>0</v>
      </c>
      <c r="AA99" s="68">
        <f t="shared" si="26"/>
        <v>0</v>
      </c>
      <c r="AC99" s="6" t="str">
        <f t="shared" si="27"/>
        <v>L</v>
      </c>
      <c r="AE99" s="69" t="str">
        <f t="shared" si="33"/>
        <v>1</v>
      </c>
      <c r="AN99" s="112"/>
      <c r="AO99" s="112"/>
      <c r="AP99" s="112"/>
      <c r="AQ99" s="112"/>
    </row>
    <row r="100" spans="1:43" ht="18" customHeight="1" x14ac:dyDescent="0.25">
      <c r="A100" s="106">
        <v>70</v>
      </c>
      <c r="B100" s="107" t="s">
        <v>220</v>
      </c>
      <c r="C100" s="108"/>
      <c r="D100" s="108"/>
      <c r="E100" s="108"/>
      <c r="F100" s="107" t="s">
        <v>221</v>
      </c>
      <c r="G100" s="109"/>
      <c r="H100" s="81">
        <v>1</v>
      </c>
      <c r="I100" s="81">
        <v>9</v>
      </c>
      <c r="J100" s="81">
        <v>0</v>
      </c>
      <c r="K100" s="81">
        <f t="shared" si="34"/>
        <v>0</v>
      </c>
      <c r="L100" s="81">
        <v>34</v>
      </c>
      <c r="M100" s="81">
        <f t="shared" si="31"/>
        <v>0</v>
      </c>
      <c r="N100" s="81" t="str">
        <f t="shared" si="32"/>
        <v>06</v>
      </c>
      <c r="O100" s="110" t="s">
        <v>90</v>
      </c>
      <c r="P100" s="6" t="str">
        <f t="shared" si="18"/>
        <v>07</v>
      </c>
      <c r="Q100" s="6" t="str">
        <f t="shared" si="35"/>
        <v>tc</v>
      </c>
      <c r="R100" s="6" t="str">
        <f t="shared" si="19"/>
        <v/>
      </c>
      <c r="S100" s="6" t="str">
        <f t="shared" si="22"/>
        <v>T</v>
      </c>
      <c r="T100" s="58">
        <f t="shared" si="23"/>
        <v>20</v>
      </c>
      <c r="U100" s="58">
        <f t="shared" si="28"/>
        <v>1</v>
      </c>
      <c r="V100" s="58">
        <f t="shared" si="29"/>
        <v>1</v>
      </c>
      <c r="W100" s="58">
        <f t="shared" si="30"/>
        <v>1</v>
      </c>
      <c r="X100" s="58">
        <f t="shared" si="20"/>
        <v>0</v>
      </c>
      <c r="Y100" s="58">
        <f t="shared" si="24"/>
        <v>20</v>
      </c>
      <c r="Z100" s="6">
        <f t="shared" si="25"/>
        <v>0</v>
      </c>
      <c r="AA100" s="68">
        <f t="shared" si="26"/>
        <v>0</v>
      </c>
      <c r="AB100" s="7" t="s">
        <v>222</v>
      </c>
      <c r="AC100" s="6" t="str">
        <f t="shared" si="27"/>
        <v>T</v>
      </c>
      <c r="AE100" s="69" t="str">
        <f t="shared" si="33"/>
        <v>20</v>
      </c>
      <c r="AN100" s="112"/>
      <c r="AO100" s="83"/>
      <c r="AP100" s="83"/>
      <c r="AQ100" s="84"/>
    </row>
    <row r="101" spans="1:43" ht="18" customHeight="1" x14ac:dyDescent="0.25">
      <c r="A101" s="106">
        <v>71</v>
      </c>
      <c r="B101" s="107" t="s">
        <v>223</v>
      </c>
      <c r="C101" s="108"/>
      <c r="D101" s="108"/>
      <c r="E101" s="108"/>
      <c r="F101" s="107" t="s">
        <v>224</v>
      </c>
      <c r="G101" s="109"/>
      <c r="H101" s="81">
        <v>3</v>
      </c>
      <c r="I101" s="81">
        <v>9</v>
      </c>
      <c r="J101" s="81">
        <v>40</v>
      </c>
      <c r="K101" s="81">
        <f t="shared" si="34"/>
        <v>1</v>
      </c>
      <c r="L101" s="81">
        <v>10</v>
      </c>
      <c r="M101" s="81">
        <f t="shared" si="31"/>
        <v>6</v>
      </c>
      <c r="N101" s="81" t="str">
        <f t="shared" si="32"/>
        <v>06</v>
      </c>
      <c r="O101" s="110" t="s">
        <v>90</v>
      </c>
      <c r="P101" s="6" t="str">
        <f t="shared" si="18"/>
        <v>07</v>
      </c>
      <c r="Q101" s="6" t="str">
        <f t="shared" si="35"/>
        <v>tc</v>
      </c>
      <c r="R101" s="6" t="str">
        <f t="shared" si="19"/>
        <v>tn</v>
      </c>
      <c r="S101" s="6" t="str">
        <f t="shared" si="22"/>
        <v>L</v>
      </c>
      <c r="T101" s="58">
        <f t="shared" si="23"/>
        <v>1</v>
      </c>
      <c r="U101" s="58">
        <f t="shared" si="28"/>
        <v>1</v>
      </c>
      <c r="V101" s="58">
        <f t="shared" si="29"/>
        <v>1</v>
      </c>
      <c r="W101" s="58">
        <f t="shared" si="30"/>
        <v>1</v>
      </c>
      <c r="X101" s="58">
        <f t="shared" si="20"/>
        <v>5</v>
      </c>
      <c r="Y101" s="58">
        <f t="shared" si="24"/>
        <v>49.5</v>
      </c>
      <c r="Z101" s="6">
        <f t="shared" si="25"/>
        <v>0</v>
      </c>
      <c r="AA101" s="68">
        <f t="shared" si="26"/>
        <v>0</v>
      </c>
      <c r="AC101" s="6" t="str">
        <f t="shared" si="27"/>
        <v>L</v>
      </c>
      <c r="AE101" s="69" t="str">
        <f t="shared" si="33"/>
        <v>1</v>
      </c>
      <c r="AN101" s="112"/>
      <c r="AO101" s="72"/>
      <c r="AP101" s="112"/>
      <c r="AQ101" s="72"/>
    </row>
    <row r="102" spans="1:43" ht="18" customHeight="1" x14ac:dyDescent="0.25">
      <c r="A102" s="106">
        <v>72</v>
      </c>
      <c r="B102" s="107" t="s">
        <v>225</v>
      </c>
      <c r="C102" s="108"/>
      <c r="D102" s="108"/>
      <c r="E102" s="108"/>
      <c r="F102" s="107" t="s">
        <v>226</v>
      </c>
      <c r="G102" s="109"/>
      <c r="H102" s="81">
        <v>3</v>
      </c>
      <c r="I102" s="81">
        <v>15</v>
      </c>
      <c r="J102" s="81">
        <v>0</v>
      </c>
      <c r="K102" s="81">
        <f t="shared" si="34"/>
        <v>0</v>
      </c>
      <c r="L102" s="81">
        <v>102</v>
      </c>
      <c r="M102" s="81">
        <f>IF(AND(VALUE(N102)&gt;1,J102&gt;0),H102*2,0)</f>
        <v>0</v>
      </c>
      <c r="N102" s="81" t="str">
        <f t="shared" si="32"/>
        <v>06</v>
      </c>
      <c r="O102" s="110" t="s">
        <v>90</v>
      </c>
      <c r="P102" s="6" t="str">
        <f t="shared" si="18"/>
        <v>07</v>
      </c>
      <c r="Q102" s="6" t="str">
        <f t="shared" si="35"/>
        <v>tc</v>
      </c>
      <c r="R102" s="6" t="str">
        <f t="shared" si="19"/>
        <v/>
      </c>
      <c r="S102" s="6" t="str">
        <f t="shared" si="22"/>
        <v>T</v>
      </c>
      <c r="T102" s="58">
        <f t="shared" si="23"/>
        <v>20</v>
      </c>
      <c r="U102" s="58">
        <f t="shared" si="28"/>
        <v>1</v>
      </c>
      <c r="V102" s="58">
        <f t="shared" si="29"/>
        <v>1</v>
      </c>
      <c r="W102" s="58">
        <f t="shared" si="30"/>
        <v>1</v>
      </c>
      <c r="X102" s="58">
        <f t="shared" si="20"/>
        <v>0</v>
      </c>
      <c r="Y102" s="58">
        <f t="shared" si="24"/>
        <v>60</v>
      </c>
      <c r="Z102" s="6">
        <f t="shared" si="25"/>
        <v>0</v>
      </c>
      <c r="AA102" s="68">
        <f t="shared" si="26"/>
        <v>0</v>
      </c>
      <c r="AB102" s="7" t="s">
        <v>227</v>
      </c>
      <c r="AC102" s="6" t="str">
        <f t="shared" si="27"/>
        <v>T</v>
      </c>
      <c r="AE102" s="69" t="str">
        <f t="shared" si="33"/>
        <v>20</v>
      </c>
      <c r="AN102" s="112"/>
      <c r="AO102" s="72"/>
      <c r="AP102" s="112"/>
      <c r="AQ102" s="72"/>
    </row>
    <row r="103" spans="1:43" ht="18" customHeight="1" x14ac:dyDescent="0.25">
      <c r="A103" s="106">
        <v>73</v>
      </c>
      <c r="B103" s="107" t="s">
        <v>225</v>
      </c>
      <c r="C103" s="108"/>
      <c r="D103" s="108"/>
      <c r="E103" s="108"/>
      <c r="F103" s="107" t="s">
        <v>228</v>
      </c>
      <c r="G103" s="109"/>
      <c r="H103" s="81">
        <v>3</v>
      </c>
      <c r="I103" s="81">
        <v>15</v>
      </c>
      <c r="J103" s="81">
        <v>0</v>
      </c>
      <c r="K103" s="81">
        <f t="shared" si="34"/>
        <v>0</v>
      </c>
      <c r="L103" s="81">
        <v>102</v>
      </c>
      <c r="M103" s="81">
        <f t="shared" ref="M103:M166" si="36">IF(AND(VALUE(N103)&gt;1,J103&gt;0),H103*2,0)</f>
        <v>0</v>
      </c>
      <c r="N103" s="81" t="str">
        <f t="shared" si="32"/>
        <v>06</v>
      </c>
      <c r="O103" s="110" t="s">
        <v>190</v>
      </c>
      <c r="P103" s="6" t="str">
        <f t="shared" si="18"/>
        <v>07</v>
      </c>
      <c r="Q103" s="6" t="str">
        <f t="shared" si="35"/>
        <v>tc</v>
      </c>
      <c r="R103" s="6" t="str">
        <f t="shared" si="19"/>
        <v/>
      </c>
      <c r="S103" s="6" t="str">
        <f t="shared" si="22"/>
        <v>T</v>
      </c>
      <c r="T103" s="58">
        <f t="shared" si="23"/>
        <v>20</v>
      </c>
      <c r="U103" s="58">
        <f t="shared" si="28"/>
        <v>1</v>
      </c>
      <c r="V103" s="58">
        <f t="shared" si="29"/>
        <v>1</v>
      </c>
      <c r="W103" s="58">
        <f t="shared" si="30"/>
        <v>1</v>
      </c>
      <c r="X103" s="58">
        <f t="shared" si="20"/>
        <v>0</v>
      </c>
      <c r="Y103" s="58">
        <f t="shared" si="24"/>
        <v>60</v>
      </c>
      <c r="Z103" s="6">
        <f t="shared" si="25"/>
        <v>0</v>
      </c>
      <c r="AA103" s="68">
        <f t="shared" si="26"/>
        <v>0</v>
      </c>
      <c r="AB103" s="7" t="s">
        <v>227</v>
      </c>
      <c r="AC103" s="6" t="str">
        <f t="shared" si="27"/>
        <v>T</v>
      </c>
      <c r="AE103" s="69" t="str">
        <f t="shared" si="33"/>
        <v>20</v>
      </c>
      <c r="AN103" s="112"/>
      <c r="AO103" s="112"/>
      <c r="AP103" s="112"/>
      <c r="AQ103" s="112"/>
    </row>
    <row r="104" spans="1:43" ht="18" customHeight="1" x14ac:dyDescent="0.25">
      <c r="A104" s="106">
        <v>74</v>
      </c>
      <c r="B104" s="107" t="s">
        <v>229</v>
      </c>
      <c r="C104" s="108"/>
      <c r="D104" s="108"/>
      <c r="E104" s="108"/>
      <c r="F104" s="107" t="s">
        <v>230</v>
      </c>
      <c r="G104" s="109"/>
      <c r="H104" s="81">
        <v>2</v>
      </c>
      <c r="I104" s="81">
        <v>19</v>
      </c>
      <c r="J104" s="81">
        <v>28</v>
      </c>
      <c r="K104" s="81">
        <f t="shared" si="34"/>
        <v>1</v>
      </c>
      <c r="L104" s="81">
        <v>4</v>
      </c>
      <c r="M104" s="81">
        <f t="shared" si="36"/>
        <v>4</v>
      </c>
      <c r="N104" s="81" t="str">
        <f t="shared" si="32"/>
        <v>06</v>
      </c>
      <c r="O104" s="110" t="s">
        <v>90</v>
      </c>
      <c r="P104" s="6" t="str">
        <f t="shared" si="18"/>
        <v>07</v>
      </c>
      <c r="Q104" s="6" t="str">
        <f t="shared" si="35"/>
        <v>tc</v>
      </c>
      <c r="R104" s="6" t="str">
        <f t="shared" si="19"/>
        <v>tn</v>
      </c>
      <c r="S104" s="6" t="str">
        <f t="shared" si="22"/>
        <v>L</v>
      </c>
      <c r="T104" s="58">
        <f t="shared" si="23"/>
        <v>1</v>
      </c>
      <c r="U104" s="58">
        <f t="shared" si="28"/>
        <v>1</v>
      </c>
      <c r="V104" s="58">
        <f t="shared" si="29"/>
        <v>1</v>
      </c>
      <c r="W104" s="58">
        <f t="shared" si="30"/>
        <v>1</v>
      </c>
      <c r="X104" s="58">
        <f t="shared" si="20"/>
        <v>2</v>
      </c>
      <c r="Y104" s="58">
        <f t="shared" si="24"/>
        <v>33</v>
      </c>
      <c r="Z104" s="6">
        <f t="shared" si="25"/>
        <v>0</v>
      </c>
      <c r="AA104" s="68">
        <f t="shared" si="26"/>
        <v>0</v>
      </c>
      <c r="AC104" s="6" t="str">
        <f t="shared" si="27"/>
        <v>L</v>
      </c>
      <c r="AE104" s="69" t="str">
        <f t="shared" si="33"/>
        <v>1</v>
      </c>
    </row>
    <row r="105" spans="1:43" ht="18" customHeight="1" x14ac:dyDescent="0.25">
      <c r="A105" s="106">
        <v>75</v>
      </c>
      <c r="B105" s="107" t="s">
        <v>231</v>
      </c>
      <c r="C105" s="108"/>
      <c r="D105" s="108"/>
      <c r="E105" s="108"/>
      <c r="F105" s="107" t="s">
        <v>232</v>
      </c>
      <c r="G105" s="109"/>
      <c r="H105" s="81">
        <v>4</v>
      </c>
      <c r="I105" s="81">
        <v>15</v>
      </c>
      <c r="J105" s="81">
        <v>0</v>
      </c>
      <c r="K105" s="81">
        <f t="shared" si="34"/>
        <v>0</v>
      </c>
      <c r="L105" s="81">
        <v>136</v>
      </c>
      <c r="M105" s="81">
        <f t="shared" si="36"/>
        <v>0</v>
      </c>
      <c r="N105" s="81" t="str">
        <f t="shared" si="32"/>
        <v>06</v>
      </c>
      <c r="O105" s="110" t="s">
        <v>90</v>
      </c>
      <c r="P105" s="6" t="str">
        <f t="shared" si="18"/>
        <v>07</v>
      </c>
      <c r="Q105" s="6" t="str">
        <f t="shared" si="35"/>
        <v>tc</v>
      </c>
      <c r="R105" s="6" t="str">
        <f t="shared" si="19"/>
        <v/>
      </c>
      <c r="S105" s="6" t="str">
        <f t="shared" si="22"/>
        <v>T</v>
      </c>
      <c r="T105" s="58">
        <f t="shared" si="23"/>
        <v>20</v>
      </c>
      <c r="U105" s="58">
        <f t="shared" si="28"/>
        <v>1</v>
      </c>
      <c r="V105" s="58">
        <f t="shared" si="29"/>
        <v>1</v>
      </c>
      <c r="W105" s="58">
        <f t="shared" si="30"/>
        <v>1</v>
      </c>
      <c r="X105" s="58">
        <f t="shared" si="20"/>
        <v>0</v>
      </c>
      <c r="Y105" s="58">
        <f t="shared" si="24"/>
        <v>80</v>
      </c>
      <c r="Z105" s="6">
        <f t="shared" si="25"/>
        <v>0</v>
      </c>
      <c r="AA105" s="68">
        <f t="shared" si="26"/>
        <v>0</v>
      </c>
      <c r="AB105" s="7" t="s">
        <v>233</v>
      </c>
      <c r="AC105" s="6" t="str">
        <f t="shared" si="27"/>
        <v>T</v>
      </c>
      <c r="AE105" s="69" t="str">
        <f t="shared" si="33"/>
        <v>20</v>
      </c>
    </row>
    <row r="106" spans="1:43" ht="18" customHeight="1" x14ac:dyDescent="0.25">
      <c r="A106" s="106">
        <v>76</v>
      </c>
      <c r="B106" s="107" t="s">
        <v>231</v>
      </c>
      <c r="C106" s="108"/>
      <c r="D106" s="108"/>
      <c r="E106" s="108"/>
      <c r="F106" s="107" t="s">
        <v>234</v>
      </c>
      <c r="G106" s="109"/>
      <c r="H106" s="81">
        <v>4</v>
      </c>
      <c r="I106" s="81">
        <v>15</v>
      </c>
      <c r="J106" s="81">
        <v>0</v>
      </c>
      <c r="K106" s="81">
        <f t="shared" si="34"/>
        <v>0</v>
      </c>
      <c r="L106" s="81">
        <v>136</v>
      </c>
      <c r="M106" s="81">
        <f t="shared" si="36"/>
        <v>0</v>
      </c>
      <c r="N106" s="81" t="str">
        <f t="shared" si="32"/>
        <v>06</v>
      </c>
      <c r="O106" s="110" t="s">
        <v>190</v>
      </c>
      <c r="P106" s="6" t="str">
        <f t="shared" si="18"/>
        <v>07</v>
      </c>
      <c r="Q106" s="6" t="str">
        <f t="shared" si="35"/>
        <v>tc</v>
      </c>
      <c r="R106" s="6" t="str">
        <f t="shared" si="19"/>
        <v/>
      </c>
      <c r="S106" s="6" t="str">
        <f t="shared" si="22"/>
        <v>T</v>
      </c>
      <c r="T106" s="58">
        <f t="shared" si="23"/>
        <v>20</v>
      </c>
      <c r="U106" s="58">
        <f t="shared" si="28"/>
        <v>1</v>
      </c>
      <c r="V106" s="58">
        <f t="shared" si="29"/>
        <v>1</v>
      </c>
      <c r="W106" s="58">
        <f t="shared" si="30"/>
        <v>1</v>
      </c>
      <c r="X106" s="58">
        <f t="shared" si="20"/>
        <v>0</v>
      </c>
      <c r="Y106" s="58">
        <f t="shared" si="24"/>
        <v>80</v>
      </c>
      <c r="Z106" s="6">
        <f t="shared" si="25"/>
        <v>0</v>
      </c>
      <c r="AA106" s="68">
        <f t="shared" si="26"/>
        <v>0</v>
      </c>
      <c r="AB106" s="7" t="s">
        <v>233</v>
      </c>
      <c r="AC106" s="6" t="str">
        <f t="shared" si="27"/>
        <v>T</v>
      </c>
      <c r="AE106" s="69" t="str">
        <f t="shared" si="33"/>
        <v>20</v>
      </c>
    </row>
    <row r="107" spans="1:43" ht="18" customHeight="1" x14ac:dyDescent="0.25">
      <c r="A107" s="106">
        <v>77</v>
      </c>
      <c r="B107" s="107" t="s">
        <v>235</v>
      </c>
      <c r="C107" s="108"/>
      <c r="D107" s="108"/>
      <c r="E107" s="108"/>
      <c r="F107" s="107" t="s">
        <v>236</v>
      </c>
      <c r="G107" s="109"/>
      <c r="H107" s="81">
        <v>3</v>
      </c>
      <c r="I107" s="81">
        <v>19</v>
      </c>
      <c r="J107" s="81">
        <v>0</v>
      </c>
      <c r="K107" s="81">
        <f t="shared" si="34"/>
        <v>0</v>
      </c>
      <c r="L107" s="81">
        <v>102</v>
      </c>
      <c r="M107" s="81">
        <f t="shared" si="36"/>
        <v>0</v>
      </c>
      <c r="N107" s="81" t="str">
        <f t="shared" si="32"/>
        <v>06</v>
      </c>
      <c r="O107" s="110" t="s">
        <v>90</v>
      </c>
      <c r="P107" s="6" t="str">
        <f t="shared" si="18"/>
        <v>07</v>
      </c>
      <c r="Q107" s="6" t="str">
        <f t="shared" si="35"/>
        <v>tc</v>
      </c>
      <c r="R107" s="6" t="str">
        <f t="shared" si="19"/>
        <v/>
      </c>
      <c r="S107" s="6" t="str">
        <f t="shared" si="22"/>
        <v>T</v>
      </c>
      <c r="T107" s="58">
        <f t="shared" si="23"/>
        <v>20</v>
      </c>
      <c r="U107" s="58">
        <f t="shared" si="28"/>
        <v>1</v>
      </c>
      <c r="V107" s="58">
        <f t="shared" si="29"/>
        <v>1</v>
      </c>
      <c r="W107" s="58">
        <f t="shared" si="30"/>
        <v>1</v>
      </c>
      <c r="X107" s="58">
        <f t="shared" si="20"/>
        <v>0</v>
      </c>
      <c r="Y107" s="58">
        <f t="shared" si="24"/>
        <v>60</v>
      </c>
      <c r="Z107" s="6">
        <f t="shared" si="25"/>
        <v>0</v>
      </c>
      <c r="AA107" s="68">
        <f t="shared" si="26"/>
        <v>0</v>
      </c>
      <c r="AB107" s="7" t="s">
        <v>227</v>
      </c>
      <c r="AC107" s="6" t="str">
        <f t="shared" si="27"/>
        <v>T</v>
      </c>
      <c r="AE107" s="69" t="str">
        <f t="shared" si="33"/>
        <v>20</v>
      </c>
    </row>
    <row r="108" spans="1:43" ht="18" customHeight="1" x14ac:dyDescent="0.25">
      <c r="A108" s="106">
        <v>78</v>
      </c>
      <c r="B108" s="107" t="s">
        <v>237</v>
      </c>
      <c r="C108" s="108"/>
      <c r="D108" s="108"/>
      <c r="E108" s="108"/>
      <c r="F108" s="107" t="s">
        <v>238</v>
      </c>
      <c r="G108" s="109"/>
      <c r="H108" s="81">
        <v>3</v>
      </c>
      <c r="I108" s="81">
        <v>19</v>
      </c>
      <c r="J108" s="81">
        <v>0</v>
      </c>
      <c r="K108" s="81">
        <f t="shared" si="34"/>
        <v>0</v>
      </c>
      <c r="L108" s="81">
        <v>102</v>
      </c>
      <c r="M108" s="81">
        <f t="shared" si="36"/>
        <v>0</v>
      </c>
      <c r="N108" s="81" t="str">
        <f t="shared" si="32"/>
        <v>06</v>
      </c>
      <c r="O108" s="110" t="s">
        <v>90</v>
      </c>
      <c r="P108" s="6" t="str">
        <f t="shared" si="18"/>
        <v>07</v>
      </c>
      <c r="Q108" s="6" t="str">
        <f t="shared" si="35"/>
        <v>tc</v>
      </c>
      <c r="R108" s="6" t="str">
        <f t="shared" si="19"/>
        <v/>
      </c>
      <c r="S108" s="6" t="str">
        <f t="shared" si="22"/>
        <v>T</v>
      </c>
      <c r="T108" s="58">
        <f t="shared" si="23"/>
        <v>20</v>
      </c>
      <c r="U108" s="58">
        <f t="shared" si="28"/>
        <v>1</v>
      </c>
      <c r="V108" s="58">
        <f t="shared" si="29"/>
        <v>1</v>
      </c>
      <c r="W108" s="58">
        <f t="shared" si="30"/>
        <v>1</v>
      </c>
      <c r="X108" s="58">
        <f t="shared" si="20"/>
        <v>0</v>
      </c>
      <c r="Y108" s="58">
        <f t="shared" si="24"/>
        <v>60</v>
      </c>
      <c r="Z108" s="6">
        <f t="shared" si="25"/>
        <v>0</v>
      </c>
      <c r="AA108" s="68">
        <f t="shared" si="26"/>
        <v>0</v>
      </c>
      <c r="AB108" s="7" t="s">
        <v>212</v>
      </c>
      <c r="AC108" s="6" t="str">
        <f t="shared" si="27"/>
        <v>T</v>
      </c>
      <c r="AE108" s="69" t="str">
        <f t="shared" si="33"/>
        <v>20</v>
      </c>
    </row>
    <row r="109" spans="1:43" ht="18" customHeight="1" x14ac:dyDescent="0.25">
      <c r="A109" s="106">
        <v>79</v>
      </c>
      <c r="B109" s="107" t="s">
        <v>239</v>
      </c>
      <c r="C109" s="108"/>
      <c r="D109" s="108"/>
      <c r="E109" s="108"/>
      <c r="F109" s="107" t="s">
        <v>240</v>
      </c>
      <c r="G109" s="109"/>
      <c r="H109" s="81">
        <v>2</v>
      </c>
      <c r="I109" s="81">
        <v>29</v>
      </c>
      <c r="J109" s="81">
        <v>30</v>
      </c>
      <c r="K109" s="81">
        <f t="shared" si="34"/>
        <v>0</v>
      </c>
      <c r="L109" s="81">
        <v>0</v>
      </c>
      <c r="M109" s="81">
        <f t="shared" si="36"/>
        <v>4</v>
      </c>
      <c r="N109" s="81" t="str">
        <f t="shared" si="32"/>
        <v>06</v>
      </c>
      <c r="O109" s="110" t="s">
        <v>90</v>
      </c>
      <c r="P109" s="6" t="str">
        <f t="shared" si="18"/>
        <v>07</v>
      </c>
      <c r="Q109" s="6" t="str">
        <f t="shared" si="35"/>
        <v>tc</v>
      </c>
      <c r="R109" s="6" t="str">
        <f t="shared" si="19"/>
        <v/>
      </c>
      <c r="S109" s="6" t="str">
        <f t="shared" si="22"/>
        <v>L</v>
      </c>
      <c r="T109" s="58">
        <f t="shared" si="23"/>
        <v>1</v>
      </c>
      <c r="U109" s="58">
        <f t="shared" si="28"/>
        <v>1</v>
      </c>
      <c r="V109" s="58">
        <f t="shared" si="29"/>
        <v>1</v>
      </c>
      <c r="W109" s="58">
        <f t="shared" si="30"/>
        <v>1</v>
      </c>
      <c r="X109" s="58">
        <f t="shared" si="20"/>
        <v>0</v>
      </c>
      <c r="Y109" s="58">
        <f t="shared" si="24"/>
        <v>33</v>
      </c>
      <c r="Z109" s="6">
        <f t="shared" si="25"/>
        <v>0</v>
      </c>
      <c r="AA109" s="68">
        <f t="shared" si="26"/>
        <v>0</v>
      </c>
      <c r="AC109" s="6" t="str">
        <f t="shared" si="27"/>
        <v>L</v>
      </c>
      <c r="AE109" s="69" t="str">
        <f t="shared" si="33"/>
        <v>1</v>
      </c>
    </row>
    <row r="110" spans="1:43" ht="18" customHeight="1" x14ac:dyDescent="0.25">
      <c r="A110" s="106">
        <v>80</v>
      </c>
      <c r="B110" s="107" t="s">
        <v>241</v>
      </c>
      <c r="C110" s="108"/>
      <c r="D110" s="108"/>
      <c r="E110" s="108"/>
      <c r="F110" s="139" t="s">
        <v>242</v>
      </c>
      <c r="G110" s="140"/>
      <c r="H110" s="81">
        <v>2</v>
      </c>
      <c r="I110" s="81">
        <v>58</v>
      </c>
      <c r="J110" s="81">
        <v>30</v>
      </c>
      <c r="K110" s="81">
        <f t="shared" si="34"/>
        <v>0</v>
      </c>
      <c r="L110" s="81">
        <v>0</v>
      </c>
      <c r="M110" s="81">
        <f t="shared" si="36"/>
        <v>4</v>
      </c>
      <c r="N110" s="81" t="str">
        <f t="shared" si="32"/>
        <v>07</v>
      </c>
      <c r="O110" s="110" t="s">
        <v>190</v>
      </c>
      <c r="P110" s="6" t="str">
        <f t="shared" si="18"/>
        <v>06</v>
      </c>
      <c r="Q110" s="6" t="str">
        <f t="shared" si="35"/>
        <v>tc</v>
      </c>
      <c r="R110" s="6" t="str">
        <f t="shared" si="19"/>
        <v/>
      </c>
      <c r="S110" s="6" t="str">
        <f t="shared" si="22"/>
        <v>L</v>
      </c>
      <c r="T110" s="58">
        <f t="shared" si="23"/>
        <v>1.2</v>
      </c>
      <c r="U110" s="58">
        <f t="shared" si="28"/>
        <v>1</v>
      </c>
      <c r="V110" s="58">
        <f t="shared" si="29"/>
        <v>1</v>
      </c>
      <c r="W110" s="58">
        <f t="shared" si="30"/>
        <v>1</v>
      </c>
      <c r="X110" s="58">
        <f t="shared" si="20"/>
        <v>0</v>
      </c>
      <c r="Y110" s="58">
        <f t="shared" si="24"/>
        <v>39</v>
      </c>
      <c r="Z110" s="6">
        <f t="shared" si="25"/>
        <v>0</v>
      </c>
      <c r="AA110" s="68">
        <f t="shared" si="26"/>
        <v>0</v>
      </c>
      <c r="AC110" s="6" t="str">
        <f t="shared" si="27"/>
        <v>L</v>
      </c>
      <c r="AE110" s="69" t="str">
        <f t="shared" si="33"/>
        <v>1,2</v>
      </c>
    </row>
    <row r="111" spans="1:43" ht="18" customHeight="1" x14ac:dyDescent="0.25">
      <c r="A111" s="106">
        <v>81</v>
      </c>
      <c r="B111" s="107" t="s">
        <v>243</v>
      </c>
      <c r="C111" s="108"/>
      <c r="D111" s="108"/>
      <c r="E111" s="108"/>
      <c r="F111" s="107" t="s">
        <v>244</v>
      </c>
      <c r="G111" s="109"/>
      <c r="H111" s="81">
        <v>2</v>
      </c>
      <c r="I111" s="81">
        <v>58</v>
      </c>
      <c r="J111" s="81">
        <v>0</v>
      </c>
      <c r="K111" s="81">
        <f t="shared" si="34"/>
        <v>0</v>
      </c>
      <c r="L111" s="81">
        <v>96</v>
      </c>
      <c r="M111" s="81">
        <f t="shared" si="36"/>
        <v>0</v>
      </c>
      <c r="N111" s="81" t="str">
        <f t="shared" si="32"/>
        <v>07</v>
      </c>
      <c r="O111" s="110" t="s">
        <v>190</v>
      </c>
      <c r="P111" s="6" t="str">
        <f t="shared" si="18"/>
        <v>06</v>
      </c>
      <c r="Q111" s="6" t="str">
        <f t="shared" si="35"/>
        <v>tc</v>
      </c>
      <c r="R111" s="6" t="str">
        <f t="shared" si="19"/>
        <v/>
      </c>
      <c r="S111" s="6" t="str">
        <f t="shared" si="22"/>
        <v>D</v>
      </c>
      <c r="T111" s="58">
        <f t="shared" si="23"/>
        <v>1.5</v>
      </c>
      <c r="U111" s="58">
        <f t="shared" si="28"/>
        <v>1</v>
      </c>
      <c r="V111" s="58">
        <f t="shared" si="29"/>
        <v>1</v>
      </c>
      <c r="W111" s="58">
        <f t="shared" si="30"/>
        <v>1</v>
      </c>
      <c r="X111" s="58">
        <f t="shared" si="20"/>
        <v>0</v>
      </c>
      <c r="Y111" s="58">
        <f t="shared" si="24"/>
        <v>174</v>
      </c>
      <c r="Z111" s="6">
        <f t="shared" si="25"/>
        <v>0</v>
      </c>
      <c r="AA111" s="68">
        <f t="shared" si="26"/>
        <v>0</v>
      </c>
      <c r="AC111" s="6" t="str">
        <f t="shared" si="27"/>
        <v>D</v>
      </c>
      <c r="AE111" s="69" t="str">
        <f t="shared" si="33"/>
        <v>1,5</v>
      </c>
    </row>
    <row r="112" spans="1:43" ht="18" customHeight="1" x14ac:dyDescent="0.25">
      <c r="A112" s="106">
        <v>82</v>
      </c>
      <c r="B112" s="107" t="s">
        <v>245</v>
      </c>
      <c r="C112" s="108"/>
      <c r="D112" s="108"/>
      <c r="E112" s="108"/>
      <c r="F112" s="107" t="s">
        <v>246</v>
      </c>
      <c r="G112" s="109"/>
      <c r="H112" s="81">
        <v>2</v>
      </c>
      <c r="I112" s="81">
        <v>5</v>
      </c>
      <c r="J112" s="81">
        <v>0</v>
      </c>
      <c r="K112" s="81">
        <f t="shared" si="34"/>
        <v>0</v>
      </c>
      <c r="L112" s="81">
        <v>96</v>
      </c>
      <c r="M112" s="81">
        <f t="shared" si="36"/>
        <v>0</v>
      </c>
      <c r="N112" s="81" t="str">
        <f t="shared" si="32"/>
        <v>07</v>
      </c>
      <c r="O112" s="110" t="s">
        <v>190</v>
      </c>
      <c r="P112" s="6" t="str">
        <f t="shared" si="18"/>
        <v>06</v>
      </c>
      <c r="Q112" s="6" t="str">
        <f t="shared" si="35"/>
        <v>tc</v>
      </c>
      <c r="R112" s="6" t="str">
        <f t="shared" si="19"/>
        <v/>
      </c>
      <c r="S112" s="6" t="str">
        <f t="shared" si="22"/>
        <v>D</v>
      </c>
      <c r="T112" s="58">
        <f t="shared" si="23"/>
        <v>1.5</v>
      </c>
      <c r="U112" s="58">
        <f t="shared" si="28"/>
        <v>1</v>
      </c>
      <c r="V112" s="58">
        <f t="shared" si="29"/>
        <v>1</v>
      </c>
      <c r="W112" s="58">
        <f t="shared" si="30"/>
        <v>1</v>
      </c>
      <c r="X112" s="58">
        <f t="shared" si="20"/>
        <v>0</v>
      </c>
      <c r="Y112" s="58">
        <f t="shared" si="24"/>
        <v>15</v>
      </c>
      <c r="Z112" s="6">
        <f t="shared" si="25"/>
        <v>0</v>
      </c>
      <c r="AA112" s="68">
        <f t="shared" si="26"/>
        <v>0</v>
      </c>
      <c r="AC112" s="6" t="str">
        <f t="shared" si="27"/>
        <v>D</v>
      </c>
      <c r="AE112" s="69" t="str">
        <f t="shared" si="33"/>
        <v>1,5</v>
      </c>
    </row>
    <row r="113" spans="1:31" ht="18" customHeight="1" x14ac:dyDescent="0.25">
      <c r="A113" s="106">
        <v>83</v>
      </c>
      <c r="B113" s="107" t="s">
        <v>247</v>
      </c>
      <c r="C113" s="108"/>
      <c r="D113" s="108"/>
      <c r="E113" s="108"/>
      <c r="F113" s="107" t="s">
        <v>248</v>
      </c>
      <c r="G113" s="109"/>
      <c r="H113" s="81">
        <v>2</v>
      </c>
      <c r="I113" s="81">
        <v>58</v>
      </c>
      <c r="J113" s="81">
        <v>30</v>
      </c>
      <c r="K113" s="81">
        <f t="shared" si="34"/>
        <v>0</v>
      </c>
      <c r="L113" s="81">
        <v>0</v>
      </c>
      <c r="M113" s="81">
        <f t="shared" si="36"/>
        <v>4</v>
      </c>
      <c r="N113" s="81" t="str">
        <f t="shared" si="32"/>
        <v>07</v>
      </c>
      <c r="O113" s="110" t="s">
        <v>190</v>
      </c>
      <c r="P113" s="6" t="str">
        <f t="shared" si="18"/>
        <v>06</v>
      </c>
      <c r="Q113" s="6" t="str">
        <f t="shared" si="35"/>
        <v>tc</v>
      </c>
      <c r="R113" s="6" t="str">
        <f t="shared" si="19"/>
        <v/>
      </c>
      <c r="S113" s="6" t="str">
        <f t="shared" si="22"/>
        <v>L</v>
      </c>
      <c r="T113" s="58">
        <f t="shared" si="23"/>
        <v>1.2</v>
      </c>
      <c r="U113" s="58">
        <f t="shared" si="28"/>
        <v>1</v>
      </c>
      <c r="V113" s="58">
        <f t="shared" si="29"/>
        <v>1</v>
      </c>
      <c r="W113" s="58">
        <f t="shared" si="30"/>
        <v>1</v>
      </c>
      <c r="X113" s="58">
        <f t="shared" si="20"/>
        <v>0</v>
      </c>
      <c r="Y113" s="58">
        <f t="shared" si="24"/>
        <v>39</v>
      </c>
      <c r="Z113" s="6">
        <f t="shared" si="25"/>
        <v>0</v>
      </c>
      <c r="AA113" s="68">
        <f t="shared" si="26"/>
        <v>0</v>
      </c>
      <c r="AC113" s="6" t="str">
        <f t="shared" si="27"/>
        <v>L</v>
      </c>
      <c r="AE113" s="69" t="str">
        <f t="shared" si="33"/>
        <v>1,2</v>
      </c>
    </row>
    <row r="114" spans="1:31" ht="18" customHeight="1" x14ac:dyDescent="0.25">
      <c r="A114" s="106">
        <v>84</v>
      </c>
      <c r="B114" s="107" t="s">
        <v>249</v>
      </c>
      <c r="C114" s="108"/>
      <c r="D114" s="108"/>
      <c r="E114" s="108"/>
      <c r="F114" s="107" t="s">
        <v>250</v>
      </c>
      <c r="G114" s="109"/>
      <c r="H114" s="81">
        <v>2</v>
      </c>
      <c r="I114" s="81">
        <v>32</v>
      </c>
      <c r="J114" s="81">
        <v>30</v>
      </c>
      <c r="K114" s="81">
        <f t="shared" si="34"/>
        <v>0</v>
      </c>
      <c r="L114" s="81">
        <v>0</v>
      </c>
      <c r="M114" s="81">
        <f t="shared" si="36"/>
        <v>4</v>
      </c>
      <c r="N114" s="81" t="str">
        <f t="shared" si="32"/>
        <v>07</v>
      </c>
      <c r="O114" s="110" t="s">
        <v>190</v>
      </c>
      <c r="P114" s="6" t="str">
        <f t="shared" si="18"/>
        <v>06</v>
      </c>
      <c r="Q114" s="6" t="str">
        <f t="shared" si="35"/>
        <v>tc</v>
      </c>
      <c r="R114" s="6" t="str">
        <f t="shared" si="19"/>
        <v/>
      </c>
      <c r="S114" s="6" t="str">
        <f t="shared" si="22"/>
        <v>L</v>
      </c>
      <c r="T114" s="58">
        <f t="shared" si="23"/>
        <v>1</v>
      </c>
      <c r="U114" s="58">
        <f t="shared" si="28"/>
        <v>1</v>
      </c>
      <c r="V114" s="58">
        <f t="shared" si="29"/>
        <v>1</v>
      </c>
      <c r="W114" s="58">
        <f t="shared" si="30"/>
        <v>1</v>
      </c>
      <c r="X114" s="58">
        <f t="shared" si="20"/>
        <v>0</v>
      </c>
      <c r="Y114" s="58">
        <f t="shared" si="24"/>
        <v>33</v>
      </c>
      <c r="Z114" s="6">
        <f t="shared" si="25"/>
        <v>0</v>
      </c>
      <c r="AA114" s="68">
        <f t="shared" si="26"/>
        <v>0</v>
      </c>
      <c r="AC114" s="6" t="str">
        <f t="shared" si="27"/>
        <v>L</v>
      </c>
      <c r="AE114" s="69" t="str">
        <f t="shared" si="33"/>
        <v>1</v>
      </c>
    </row>
    <row r="115" spans="1:31" ht="18" customHeight="1" x14ac:dyDescent="0.25">
      <c r="A115" s="106">
        <v>85</v>
      </c>
      <c r="B115" s="107" t="s">
        <v>249</v>
      </c>
      <c r="C115" s="108"/>
      <c r="D115" s="108"/>
      <c r="E115" s="108"/>
      <c r="F115" s="107" t="s">
        <v>251</v>
      </c>
      <c r="G115" s="109"/>
      <c r="H115" s="81">
        <v>2</v>
      </c>
      <c r="I115" s="81">
        <v>31</v>
      </c>
      <c r="J115" s="81">
        <v>30</v>
      </c>
      <c r="K115" s="81">
        <f t="shared" si="34"/>
        <v>0</v>
      </c>
      <c r="L115" s="81">
        <v>0</v>
      </c>
      <c r="M115" s="81">
        <f t="shared" si="36"/>
        <v>4</v>
      </c>
      <c r="N115" s="81" t="str">
        <f t="shared" si="32"/>
        <v>07</v>
      </c>
      <c r="O115" s="110" t="s">
        <v>190</v>
      </c>
      <c r="P115" s="6" t="str">
        <f t="shared" si="18"/>
        <v>06</v>
      </c>
      <c r="Q115" s="6" t="str">
        <f t="shared" si="35"/>
        <v>tc</v>
      </c>
      <c r="R115" s="6" t="str">
        <f t="shared" si="19"/>
        <v/>
      </c>
      <c r="S115" s="6" t="str">
        <f t="shared" si="22"/>
        <v>L</v>
      </c>
      <c r="T115" s="58">
        <f t="shared" si="23"/>
        <v>1</v>
      </c>
      <c r="U115" s="58">
        <f t="shared" si="28"/>
        <v>1</v>
      </c>
      <c r="V115" s="58">
        <f t="shared" si="29"/>
        <v>1</v>
      </c>
      <c r="W115" s="58">
        <f t="shared" si="30"/>
        <v>1</v>
      </c>
      <c r="X115" s="58">
        <f t="shared" si="20"/>
        <v>0</v>
      </c>
      <c r="Y115" s="58">
        <f t="shared" si="24"/>
        <v>33</v>
      </c>
      <c r="Z115" s="6">
        <f t="shared" si="25"/>
        <v>0</v>
      </c>
      <c r="AA115" s="68">
        <f t="shared" si="26"/>
        <v>0</v>
      </c>
      <c r="AC115" s="6" t="str">
        <f t="shared" si="27"/>
        <v>L</v>
      </c>
      <c r="AE115" s="69" t="str">
        <f t="shared" si="33"/>
        <v>1</v>
      </c>
    </row>
    <row r="116" spans="1:31" ht="18" customHeight="1" x14ac:dyDescent="0.25">
      <c r="A116" s="106">
        <v>86</v>
      </c>
      <c r="B116" s="107" t="s">
        <v>252</v>
      </c>
      <c r="C116" s="108"/>
      <c r="D116" s="108"/>
      <c r="E116" s="108"/>
      <c r="F116" s="107" t="s">
        <v>253</v>
      </c>
      <c r="G116" s="109"/>
      <c r="H116" s="81">
        <v>3</v>
      </c>
      <c r="I116" s="81">
        <v>19</v>
      </c>
      <c r="J116" s="81">
        <v>0</v>
      </c>
      <c r="K116" s="81">
        <f t="shared" si="34"/>
        <v>0</v>
      </c>
      <c r="L116" s="81">
        <v>102</v>
      </c>
      <c r="M116" s="81">
        <f t="shared" si="36"/>
        <v>0</v>
      </c>
      <c r="N116" s="81" t="str">
        <f t="shared" si="32"/>
        <v>07</v>
      </c>
      <c r="O116" s="110" t="s">
        <v>190</v>
      </c>
      <c r="P116" s="6" t="str">
        <f t="shared" si="18"/>
        <v>06</v>
      </c>
      <c r="Q116" s="6" t="str">
        <f t="shared" si="35"/>
        <v>tc</v>
      </c>
      <c r="R116" s="6" t="str">
        <f t="shared" si="19"/>
        <v/>
      </c>
      <c r="S116" s="6" t="str">
        <f t="shared" si="22"/>
        <v>T</v>
      </c>
      <c r="T116" s="58">
        <f t="shared" si="23"/>
        <v>20</v>
      </c>
      <c r="U116" s="58">
        <f t="shared" si="28"/>
        <v>1</v>
      </c>
      <c r="V116" s="58">
        <f t="shared" si="29"/>
        <v>1</v>
      </c>
      <c r="W116" s="58">
        <f t="shared" si="30"/>
        <v>1</v>
      </c>
      <c r="X116" s="58">
        <f t="shared" si="20"/>
        <v>0</v>
      </c>
      <c r="Y116" s="58">
        <f t="shared" si="24"/>
        <v>60</v>
      </c>
      <c r="Z116" s="6">
        <f t="shared" si="25"/>
        <v>0</v>
      </c>
      <c r="AA116" s="68">
        <f t="shared" si="26"/>
        <v>0</v>
      </c>
      <c r="AB116" s="7" t="s">
        <v>227</v>
      </c>
      <c r="AC116" s="6" t="str">
        <f t="shared" si="27"/>
        <v>T</v>
      </c>
      <c r="AE116" s="69" t="str">
        <f t="shared" si="33"/>
        <v>20</v>
      </c>
    </row>
    <row r="117" spans="1:31" ht="18" customHeight="1" x14ac:dyDescent="0.25">
      <c r="A117" s="106">
        <v>87</v>
      </c>
      <c r="B117" s="107" t="s">
        <v>252</v>
      </c>
      <c r="C117" s="108"/>
      <c r="D117" s="108"/>
      <c r="E117" s="108"/>
      <c r="F117" s="107" t="s">
        <v>254</v>
      </c>
      <c r="G117" s="109"/>
      <c r="H117" s="81">
        <v>3</v>
      </c>
      <c r="I117" s="81">
        <v>19</v>
      </c>
      <c r="J117" s="81">
        <v>0</v>
      </c>
      <c r="K117" s="81">
        <f t="shared" si="34"/>
        <v>0</v>
      </c>
      <c r="L117" s="81">
        <v>102</v>
      </c>
      <c r="M117" s="81">
        <f t="shared" si="36"/>
        <v>0</v>
      </c>
      <c r="N117" s="81" t="str">
        <f t="shared" si="32"/>
        <v>07</v>
      </c>
      <c r="O117" s="110" t="s">
        <v>90</v>
      </c>
      <c r="P117" s="6" t="str">
        <f t="shared" si="18"/>
        <v>06</v>
      </c>
      <c r="Q117" s="6" t="str">
        <f t="shared" si="35"/>
        <v>tc</v>
      </c>
      <c r="R117" s="6" t="str">
        <f t="shared" si="19"/>
        <v/>
      </c>
      <c r="S117" s="6" t="str">
        <f t="shared" si="22"/>
        <v>T</v>
      </c>
      <c r="T117" s="58">
        <f t="shared" si="23"/>
        <v>20</v>
      </c>
      <c r="U117" s="58">
        <f t="shared" si="28"/>
        <v>1</v>
      </c>
      <c r="V117" s="58">
        <f t="shared" si="29"/>
        <v>1</v>
      </c>
      <c r="W117" s="58">
        <f t="shared" si="30"/>
        <v>1</v>
      </c>
      <c r="X117" s="58">
        <f t="shared" si="20"/>
        <v>0</v>
      </c>
      <c r="Y117" s="58">
        <f t="shared" si="24"/>
        <v>60</v>
      </c>
      <c r="Z117" s="6">
        <f t="shared" si="25"/>
        <v>0</v>
      </c>
      <c r="AA117" s="68">
        <f t="shared" si="26"/>
        <v>0</v>
      </c>
      <c r="AB117" s="7" t="s">
        <v>227</v>
      </c>
      <c r="AC117" s="6" t="str">
        <f t="shared" si="27"/>
        <v>T</v>
      </c>
      <c r="AE117" s="69" t="str">
        <f t="shared" si="33"/>
        <v>20</v>
      </c>
    </row>
    <row r="118" spans="1:31" ht="18" customHeight="1" x14ac:dyDescent="0.25">
      <c r="A118" s="106">
        <v>88</v>
      </c>
      <c r="B118" s="107" t="s">
        <v>252</v>
      </c>
      <c r="C118" s="108"/>
      <c r="D118" s="108"/>
      <c r="E118" s="108"/>
      <c r="F118" s="107" t="s">
        <v>255</v>
      </c>
      <c r="G118" s="109"/>
      <c r="H118" s="81">
        <v>3</v>
      </c>
      <c r="I118" s="81">
        <v>20</v>
      </c>
      <c r="J118" s="81">
        <v>0</v>
      </c>
      <c r="K118" s="81">
        <f t="shared" si="34"/>
        <v>0</v>
      </c>
      <c r="L118" s="81">
        <v>102</v>
      </c>
      <c r="M118" s="81">
        <f t="shared" si="36"/>
        <v>0</v>
      </c>
      <c r="N118" s="81" t="str">
        <f t="shared" si="32"/>
        <v>07</v>
      </c>
      <c r="O118" s="110" t="s">
        <v>90</v>
      </c>
      <c r="P118" s="6" t="str">
        <f t="shared" si="18"/>
        <v>06</v>
      </c>
      <c r="Q118" s="6" t="str">
        <f t="shared" si="35"/>
        <v>tc</v>
      </c>
      <c r="R118" s="6" t="str">
        <f t="shared" si="19"/>
        <v/>
      </c>
      <c r="S118" s="6" t="str">
        <f t="shared" si="22"/>
        <v>T</v>
      </c>
      <c r="T118" s="58">
        <f t="shared" si="23"/>
        <v>20</v>
      </c>
      <c r="U118" s="58">
        <f t="shared" si="28"/>
        <v>1</v>
      </c>
      <c r="V118" s="58">
        <f t="shared" si="29"/>
        <v>1</v>
      </c>
      <c r="W118" s="58">
        <f t="shared" si="30"/>
        <v>1</v>
      </c>
      <c r="X118" s="58">
        <f t="shared" si="20"/>
        <v>0</v>
      </c>
      <c r="Y118" s="58">
        <f t="shared" si="24"/>
        <v>60</v>
      </c>
      <c r="Z118" s="6">
        <f t="shared" si="25"/>
        <v>0</v>
      </c>
      <c r="AA118" s="68">
        <f t="shared" si="26"/>
        <v>0</v>
      </c>
      <c r="AB118" s="7" t="s">
        <v>227</v>
      </c>
      <c r="AC118" s="6" t="str">
        <f t="shared" si="27"/>
        <v>T</v>
      </c>
      <c r="AE118" s="69" t="str">
        <f t="shared" si="33"/>
        <v>20</v>
      </c>
    </row>
    <row r="119" spans="1:31" ht="18" customHeight="1" x14ac:dyDescent="0.25">
      <c r="A119" s="106">
        <v>89</v>
      </c>
      <c r="B119" s="107" t="s">
        <v>256</v>
      </c>
      <c r="C119" s="108"/>
      <c r="D119" s="108"/>
      <c r="E119" s="108"/>
      <c r="F119" s="107" t="s">
        <v>257</v>
      </c>
      <c r="G119" s="109"/>
      <c r="H119" s="81">
        <v>3</v>
      </c>
      <c r="I119" s="81">
        <v>5</v>
      </c>
      <c r="J119" s="81">
        <v>45</v>
      </c>
      <c r="K119" s="81">
        <f t="shared" si="34"/>
        <v>0</v>
      </c>
      <c r="L119" s="81">
        <v>0</v>
      </c>
      <c r="M119" s="81">
        <f t="shared" si="36"/>
        <v>6</v>
      </c>
      <c r="N119" s="81" t="str">
        <f t="shared" si="32"/>
        <v>07</v>
      </c>
      <c r="O119" s="110" t="s">
        <v>190</v>
      </c>
      <c r="P119" s="6" t="str">
        <f t="shared" si="18"/>
        <v>06</v>
      </c>
      <c r="Q119" s="6" t="str">
        <f t="shared" si="35"/>
        <v>tc</v>
      </c>
      <c r="R119" s="6" t="str">
        <f t="shared" si="19"/>
        <v/>
      </c>
      <c r="S119" s="6" t="str">
        <f t="shared" si="22"/>
        <v>L</v>
      </c>
      <c r="T119" s="58">
        <f t="shared" si="23"/>
        <v>1</v>
      </c>
      <c r="U119" s="58">
        <f t="shared" si="28"/>
        <v>1</v>
      </c>
      <c r="V119" s="58">
        <f t="shared" si="29"/>
        <v>1</v>
      </c>
      <c r="W119" s="58">
        <f t="shared" si="30"/>
        <v>1</v>
      </c>
      <c r="X119" s="58">
        <f t="shared" si="20"/>
        <v>0</v>
      </c>
      <c r="Y119" s="58">
        <f t="shared" si="24"/>
        <v>49.5</v>
      </c>
      <c r="Z119" s="6">
        <f t="shared" si="25"/>
        <v>0</v>
      </c>
      <c r="AA119" s="68">
        <f t="shared" si="26"/>
        <v>0</v>
      </c>
      <c r="AC119" s="6" t="str">
        <f t="shared" si="27"/>
        <v>L</v>
      </c>
      <c r="AE119" s="69" t="str">
        <f t="shared" si="33"/>
        <v>1</v>
      </c>
    </row>
    <row r="120" spans="1:31" ht="18" customHeight="1" x14ac:dyDescent="0.25">
      <c r="A120" s="106">
        <v>90</v>
      </c>
      <c r="B120" s="107" t="s">
        <v>258</v>
      </c>
      <c r="C120" s="108"/>
      <c r="D120" s="108"/>
      <c r="E120" s="108"/>
      <c r="F120" s="107" t="s">
        <v>259</v>
      </c>
      <c r="G120" s="109"/>
      <c r="H120" s="81">
        <v>3</v>
      </c>
      <c r="I120" s="81">
        <v>58</v>
      </c>
      <c r="J120" s="81">
        <v>45</v>
      </c>
      <c r="K120" s="81">
        <f t="shared" si="34"/>
        <v>0</v>
      </c>
      <c r="L120" s="81">
        <v>0</v>
      </c>
      <c r="M120" s="81">
        <f t="shared" si="36"/>
        <v>6</v>
      </c>
      <c r="N120" s="81" t="str">
        <f t="shared" si="32"/>
        <v>07</v>
      </c>
      <c r="O120" s="110" t="s">
        <v>190</v>
      </c>
      <c r="P120" s="6" t="str">
        <f t="shared" si="18"/>
        <v>06</v>
      </c>
      <c r="Q120" s="6" t="str">
        <f t="shared" si="35"/>
        <v>tc</v>
      </c>
      <c r="R120" s="6" t="str">
        <f t="shared" si="19"/>
        <v/>
      </c>
      <c r="S120" s="6" t="str">
        <f t="shared" si="22"/>
        <v>L</v>
      </c>
      <c r="T120" s="58">
        <f t="shared" si="23"/>
        <v>1.2</v>
      </c>
      <c r="U120" s="58">
        <f t="shared" si="28"/>
        <v>1</v>
      </c>
      <c r="V120" s="58">
        <f t="shared" si="29"/>
        <v>1</v>
      </c>
      <c r="W120" s="58">
        <f t="shared" si="30"/>
        <v>1</v>
      </c>
      <c r="X120" s="58">
        <f t="shared" si="20"/>
        <v>0</v>
      </c>
      <c r="Y120" s="58">
        <f t="shared" si="24"/>
        <v>58.5</v>
      </c>
      <c r="Z120" s="6">
        <f t="shared" si="25"/>
        <v>0</v>
      </c>
      <c r="AA120" s="68">
        <f t="shared" si="26"/>
        <v>0</v>
      </c>
      <c r="AC120" s="6" t="str">
        <f t="shared" si="27"/>
        <v>L</v>
      </c>
      <c r="AE120" s="69" t="str">
        <f t="shared" si="33"/>
        <v>1,2</v>
      </c>
    </row>
    <row r="121" spans="1:31" ht="18" customHeight="1" x14ac:dyDescent="0.25">
      <c r="A121" s="106">
        <v>91</v>
      </c>
      <c r="B121" s="107" t="s">
        <v>260</v>
      </c>
      <c r="C121" s="108"/>
      <c r="D121" s="108"/>
      <c r="E121" s="108"/>
      <c r="F121" s="107" t="s">
        <v>261</v>
      </c>
      <c r="G121" s="109"/>
      <c r="H121" s="81">
        <v>3</v>
      </c>
      <c r="I121" s="81">
        <v>32</v>
      </c>
      <c r="J121" s="81">
        <v>45</v>
      </c>
      <c r="K121" s="81">
        <f t="shared" si="34"/>
        <v>0</v>
      </c>
      <c r="L121" s="81">
        <v>0</v>
      </c>
      <c r="M121" s="81">
        <f t="shared" si="36"/>
        <v>6</v>
      </c>
      <c r="N121" s="81" t="str">
        <f t="shared" si="32"/>
        <v>07</v>
      </c>
      <c r="O121" s="110" t="s">
        <v>190</v>
      </c>
      <c r="P121" s="6" t="str">
        <f t="shared" si="18"/>
        <v>06</v>
      </c>
      <c r="Q121" s="6" t="str">
        <f t="shared" si="35"/>
        <v>tc</v>
      </c>
      <c r="R121" s="6" t="str">
        <f t="shared" si="19"/>
        <v/>
      </c>
      <c r="S121" s="6" t="str">
        <f t="shared" si="22"/>
        <v>L</v>
      </c>
      <c r="T121" s="58">
        <f t="shared" si="23"/>
        <v>1</v>
      </c>
      <c r="U121" s="58">
        <f t="shared" si="28"/>
        <v>1</v>
      </c>
      <c r="V121" s="58">
        <f t="shared" si="29"/>
        <v>1</v>
      </c>
      <c r="W121" s="58">
        <f t="shared" si="30"/>
        <v>1</v>
      </c>
      <c r="X121" s="58">
        <f t="shared" si="20"/>
        <v>0</v>
      </c>
      <c r="Y121" s="58">
        <f t="shared" si="24"/>
        <v>49.5</v>
      </c>
      <c r="Z121" s="6">
        <f t="shared" si="25"/>
        <v>0</v>
      </c>
      <c r="AA121" s="68">
        <f t="shared" si="26"/>
        <v>0</v>
      </c>
      <c r="AC121" s="6" t="str">
        <f t="shared" si="27"/>
        <v>L</v>
      </c>
      <c r="AE121" s="69" t="str">
        <f t="shared" si="33"/>
        <v>1</v>
      </c>
    </row>
    <row r="122" spans="1:31" ht="18" customHeight="1" x14ac:dyDescent="0.25">
      <c r="A122" s="106">
        <v>92</v>
      </c>
      <c r="B122" s="107" t="s">
        <v>260</v>
      </c>
      <c r="C122" s="108"/>
      <c r="D122" s="108"/>
      <c r="E122" s="108"/>
      <c r="F122" s="107" t="s">
        <v>262</v>
      </c>
      <c r="G122" s="109"/>
      <c r="H122" s="81">
        <v>3</v>
      </c>
      <c r="I122" s="81">
        <v>31</v>
      </c>
      <c r="J122" s="81">
        <v>45</v>
      </c>
      <c r="K122" s="81">
        <f t="shared" si="34"/>
        <v>0</v>
      </c>
      <c r="L122" s="81">
        <v>0</v>
      </c>
      <c r="M122" s="81">
        <f t="shared" si="36"/>
        <v>6</v>
      </c>
      <c r="N122" s="81" t="str">
        <f t="shared" si="32"/>
        <v>07</v>
      </c>
      <c r="O122" s="110" t="s">
        <v>190</v>
      </c>
      <c r="P122" s="6" t="str">
        <f t="shared" si="18"/>
        <v>06</v>
      </c>
      <c r="Q122" s="6" t="str">
        <f t="shared" si="35"/>
        <v>tc</v>
      </c>
      <c r="R122" s="6" t="str">
        <f t="shared" si="19"/>
        <v/>
      </c>
      <c r="S122" s="6" t="str">
        <f t="shared" si="22"/>
        <v>L</v>
      </c>
      <c r="T122" s="58">
        <f t="shared" si="23"/>
        <v>1</v>
      </c>
      <c r="U122" s="58">
        <f t="shared" si="28"/>
        <v>1</v>
      </c>
      <c r="V122" s="58">
        <f t="shared" si="29"/>
        <v>1</v>
      </c>
      <c r="W122" s="58">
        <f t="shared" si="30"/>
        <v>1</v>
      </c>
      <c r="X122" s="58">
        <f t="shared" si="20"/>
        <v>0</v>
      </c>
      <c r="Y122" s="58">
        <f t="shared" si="24"/>
        <v>49.5</v>
      </c>
      <c r="Z122" s="6">
        <f t="shared" si="25"/>
        <v>0</v>
      </c>
      <c r="AA122" s="68">
        <f t="shared" si="26"/>
        <v>0</v>
      </c>
      <c r="AC122" s="6" t="str">
        <f t="shared" si="27"/>
        <v>L</v>
      </c>
      <c r="AE122" s="69" t="str">
        <f t="shared" si="33"/>
        <v>1</v>
      </c>
    </row>
    <row r="123" spans="1:31" ht="18" customHeight="1" x14ac:dyDescent="0.25">
      <c r="A123" s="106">
        <v>93</v>
      </c>
      <c r="B123" s="107" t="s">
        <v>263</v>
      </c>
      <c r="C123" s="108"/>
      <c r="D123" s="108"/>
      <c r="E123" s="108"/>
      <c r="F123" s="107" t="s">
        <v>264</v>
      </c>
      <c r="G123" s="109"/>
      <c r="H123" s="81">
        <v>2</v>
      </c>
      <c r="I123" s="81">
        <v>5</v>
      </c>
      <c r="J123" s="81">
        <v>30</v>
      </c>
      <c r="K123" s="81">
        <f t="shared" si="34"/>
        <v>0</v>
      </c>
      <c r="L123" s="138">
        <v>0</v>
      </c>
      <c r="M123" s="81">
        <f t="shared" si="36"/>
        <v>4</v>
      </c>
      <c r="N123" s="81" t="str">
        <f t="shared" si="32"/>
        <v>07</v>
      </c>
      <c r="O123" s="110" t="s">
        <v>190</v>
      </c>
      <c r="P123" s="6" t="str">
        <f t="shared" si="18"/>
        <v>06</v>
      </c>
      <c r="Q123" s="6" t="str">
        <f t="shared" si="35"/>
        <v>tc</v>
      </c>
      <c r="R123" s="6" t="str">
        <f t="shared" si="19"/>
        <v/>
      </c>
      <c r="S123" s="6" t="str">
        <f t="shared" si="22"/>
        <v>L</v>
      </c>
      <c r="T123" s="58">
        <f t="shared" si="23"/>
        <v>1</v>
      </c>
      <c r="U123" s="58">
        <f t="shared" si="28"/>
        <v>1</v>
      </c>
      <c r="V123" s="58">
        <f t="shared" si="29"/>
        <v>1</v>
      </c>
      <c r="W123" s="58">
        <f t="shared" si="30"/>
        <v>1</v>
      </c>
      <c r="X123" s="58">
        <f t="shared" si="20"/>
        <v>0</v>
      </c>
      <c r="Y123" s="58">
        <f t="shared" si="24"/>
        <v>33</v>
      </c>
      <c r="Z123" s="6">
        <f t="shared" si="25"/>
        <v>0</v>
      </c>
      <c r="AA123" s="68">
        <f t="shared" si="26"/>
        <v>0</v>
      </c>
      <c r="AC123" s="6" t="str">
        <f t="shared" si="27"/>
        <v>L</v>
      </c>
      <c r="AE123" s="69" t="str">
        <f t="shared" si="33"/>
        <v>1</v>
      </c>
    </row>
    <row r="124" spans="1:31" ht="18" customHeight="1" x14ac:dyDescent="0.25">
      <c r="A124" s="106">
        <v>94</v>
      </c>
      <c r="B124" s="107" t="s">
        <v>265</v>
      </c>
      <c r="C124" s="108"/>
      <c r="D124" s="108"/>
      <c r="E124" s="108"/>
      <c r="F124" s="107" t="s">
        <v>266</v>
      </c>
      <c r="G124" s="109"/>
      <c r="H124" s="81">
        <v>3</v>
      </c>
      <c r="I124" s="81">
        <v>5</v>
      </c>
      <c r="J124" s="81">
        <v>0</v>
      </c>
      <c r="K124" s="81">
        <f t="shared" si="34"/>
        <v>0</v>
      </c>
      <c r="L124" s="81">
        <v>102</v>
      </c>
      <c r="M124" s="81">
        <f t="shared" si="36"/>
        <v>0</v>
      </c>
      <c r="N124" s="81" t="str">
        <f t="shared" si="32"/>
        <v>07</v>
      </c>
      <c r="O124" s="110" t="s">
        <v>190</v>
      </c>
      <c r="P124" s="6" t="str">
        <f t="shared" si="18"/>
        <v>06</v>
      </c>
      <c r="Q124" s="6" t="str">
        <f t="shared" si="35"/>
        <v>tc</v>
      </c>
      <c r="R124" s="6" t="str">
        <f t="shared" si="19"/>
        <v/>
      </c>
      <c r="S124" s="6" t="str">
        <f t="shared" si="22"/>
        <v>T</v>
      </c>
      <c r="T124" s="58">
        <f t="shared" si="23"/>
        <v>20</v>
      </c>
      <c r="U124" s="58">
        <f t="shared" si="28"/>
        <v>1</v>
      </c>
      <c r="V124" s="58">
        <f t="shared" si="29"/>
        <v>1</v>
      </c>
      <c r="W124" s="58">
        <f t="shared" si="30"/>
        <v>1</v>
      </c>
      <c r="X124" s="58">
        <f t="shared" si="20"/>
        <v>0</v>
      </c>
      <c r="Y124" s="58">
        <f t="shared" si="24"/>
        <v>60</v>
      </c>
      <c r="Z124" s="6">
        <f t="shared" si="25"/>
        <v>0</v>
      </c>
      <c r="AA124" s="68">
        <f t="shared" si="26"/>
        <v>0</v>
      </c>
      <c r="AB124" s="7" t="s">
        <v>227</v>
      </c>
      <c r="AC124" s="6" t="str">
        <f t="shared" si="27"/>
        <v>T</v>
      </c>
      <c r="AE124" s="69" t="str">
        <f t="shared" si="33"/>
        <v>20</v>
      </c>
    </row>
    <row r="125" spans="1:31" ht="18" customHeight="1" x14ac:dyDescent="0.25">
      <c r="A125" s="106">
        <v>95</v>
      </c>
      <c r="B125" s="107" t="s">
        <v>267</v>
      </c>
      <c r="C125" s="108"/>
      <c r="D125" s="108"/>
      <c r="E125" s="108"/>
      <c r="F125" s="107" t="s">
        <v>268</v>
      </c>
      <c r="G125" s="109"/>
      <c r="H125" s="81">
        <v>2</v>
      </c>
      <c r="I125" s="81">
        <v>5</v>
      </c>
      <c r="J125" s="81">
        <v>30</v>
      </c>
      <c r="K125" s="81">
        <f t="shared" si="34"/>
        <v>0</v>
      </c>
      <c r="L125" s="81">
        <v>0</v>
      </c>
      <c r="M125" s="81">
        <f t="shared" si="36"/>
        <v>4</v>
      </c>
      <c r="N125" s="81" t="str">
        <f t="shared" si="32"/>
        <v>07</v>
      </c>
      <c r="O125" s="110" t="s">
        <v>190</v>
      </c>
      <c r="P125" s="6" t="str">
        <f t="shared" si="18"/>
        <v>06</v>
      </c>
      <c r="Q125" s="6" t="str">
        <f t="shared" si="35"/>
        <v>tc</v>
      </c>
      <c r="R125" s="6" t="str">
        <f t="shared" si="19"/>
        <v/>
      </c>
      <c r="S125" s="6" t="str">
        <f t="shared" si="22"/>
        <v>L</v>
      </c>
      <c r="T125" s="58">
        <f t="shared" si="23"/>
        <v>1</v>
      </c>
      <c r="U125" s="58">
        <f t="shared" si="28"/>
        <v>1</v>
      </c>
      <c r="V125" s="58">
        <f t="shared" si="29"/>
        <v>1</v>
      </c>
      <c r="W125" s="58">
        <f t="shared" si="30"/>
        <v>1</v>
      </c>
      <c r="X125" s="58">
        <f t="shared" si="20"/>
        <v>0</v>
      </c>
      <c r="Y125" s="58">
        <f t="shared" si="24"/>
        <v>33</v>
      </c>
      <c r="Z125" s="6">
        <f t="shared" si="25"/>
        <v>0</v>
      </c>
      <c r="AA125" s="68">
        <f t="shared" si="26"/>
        <v>0</v>
      </c>
      <c r="AC125" s="6" t="str">
        <f t="shared" si="27"/>
        <v>L</v>
      </c>
      <c r="AE125" s="69" t="str">
        <f t="shared" si="33"/>
        <v>1</v>
      </c>
    </row>
    <row r="126" spans="1:31" ht="18" customHeight="1" x14ac:dyDescent="0.25">
      <c r="A126" s="106">
        <v>96</v>
      </c>
      <c r="B126" s="107" t="s">
        <v>269</v>
      </c>
      <c r="C126" s="108"/>
      <c r="D126" s="108"/>
      <c r="E126" s="108"/>
      <c r="F126" s="107" t="s">
        <v>270</v>
      </c>
      <c r="G126" s="109"/>
      <c r="H126" s="81">
        <v>2</v>
      </c>
      <c r="I126" s="81">
        <v>29</v>
      </c>
      <c r="J126" s="81">
        <v>30</v>
      </c>
      <c r="K126" s="81">
        <f t="shared" si="34"/>
        <v>0</v>
      </c>
      <c r="L126" s="138">
        <v>0</v>
      </c>
      <c r="M126" s="81">
        <f t="shared" si="36"/>
        <v>4</v>
      </c>
      <c r="N126" s="81" t="str">
        <f t="shared" si="32"/>
        <v>08</v>
      </c>
      <c r="O126" s="110" t="s">
        <v>90</v>
      </c>
      <c r="P126" s="6" t="str">
        <f t="shared" si="18"/>
        <v>06</v>
      </c>
      <c r="Q126" s="6" t="str">
        <f t="shared" si="35"/>
        <v>tc</v>
      </c>
      <c r="R126" s="6" t="str">
        <f t="shared" si="19"/>
        <v/>
      </c>
      <c r="S126" s="6" t="str">
        <f t="shared" si="22"/>
        <v>L</v>
      </c>
      <c r="T126" s="58">
        <f t="shared" si="23"/>
        <v>1</v>
      </c>
      <c r="U126" s="58">
        <f t="shared" si="28"/>
        <v>1</v>
      </c>
      <c r="V126" s="58">
        <f t="shared" si="29"/>
        <v>1</v>
      </c>
      <c r="W126" s="58">
        <f t="shared" si="30"/>
        <v>1</v>
      </c>
      <c r="X126" s="58">
        <f t="shared" si="20"/>
        <v>0</v>
      </c>
      <c r="Y126" s="58">
        <f t="shared" si="24"/>
        <v>33</v>
      </c>
      <c r="Z126" s="6">
        <f t="shared" si="25"/>
        <v>0</v>
      </c>
      <c r="AA126" s="68">
        <f t="shared" si="26"/>
        <v>0</v>
      </c>
      <c r="AC126" s="6" t="str">
        <f t="shared" si="27"/>
        <v>L</v>
      </c>
      <c r="AE126" s="69" t="str">
        <f t="shared" si="33"/>
        <v>1</v>
      </c>
    </row>
    <row r="127" spans="1:31" ht="18" customHeight="1" x14ac:dyDescent="0.25">
      <c r="A127" s="106">
        <v>97</v>
      </c>
      <c r="B127" s="107" t="s">
        <v>271</v>
      </c>
      <c r="C127" s="108"/>
      <c r="D127" s="108"/>
      <c r="E127" s="108"/>
      <c r="F127" s="107" t="s">
        <v>272</v>
      </c>
      <c r="G127" s="109"/>
      <c r="H127" s="81">
        <v>1</v>
      </c>
      <c r="I127" s="81">
        <v>29</v>
      </c>
      <c r="J127" s="81">
        <v>0</v>
      </c>
      <c r="K127" s="81">
        <f t="shared" si="34"/>
        <v>0</v>
      </c>
      <c r="L127" s="81">
        <v>34</v>
      </c>
      <c r="M127" s="81">
        <f t="shared" si="36"/>
        <v>0</v>
      </c>
      <c r="N127" s="81" t="str">
        <f t="shared" si="32"/>
        <v>08</v>
      </c>
      <c r="O127" s="110" t="s">
        <v>90</v>
      </c>
      <c r="P127" s="6" t="str">
        <f t="shared" si="18"/>
        <v>06</v>
      </c>
      <c r="Q127" s="6" t="str">
        <f t="shared" si="35"/>
        <v>tc</v>
      </c>
      <c r="R127" s="6" t="str">
        <f t="shared" si="19"/>
        <v/>
      </c>
      <c r="S127" s="6" t="str">
        <f t="shared" si="22"/>
        <v>T</v>
      </c>
      <c r="T127" s="58">
        <f t="shared" si="23"/>
        <v>24</v>
      </c>
      <c r="U127" s="58">
        <f t="shared" si="28"/>
        <v>1</v>
      </c>
      <c r="V127" s="58">
        <f t="shared" si="29"/>
        <v>1</v>
      </c>
      <c r="W127" s="58">
        <f t="shared" si="30"/>
        <v>1</v>
      </c>
      <c r="X127" s="58">
        <f t="shared" si="20"/>
        <v>0</v>
      </c>
      <c r="Y127" s="58">
        <f t="shared" si="24"/>
        <v>24</v>
      </c>
      <c r="Z127" s="6">
        <f t="shared" si="25"/>
        <v>0</v>
      </c>
      <c r="AA127" s="68">
        <f t="shared" si="26"/>
        <v>0</v>
      </c>
      <c r="AB127" s="7" t="s">
        <v>222</v>
      </c>
      <c r="AC127" s="6" t="str">
        <f t="shared" si="27"/>
        <v>T</v>
      </c>
      <c r="AE127" s="69" t="str">
        <f t="shared" si="33"/>
        <v>24</v>
      </c>
    </row>
    <row r="128" spans="1:31" ht="18" customHeight="1" x14ac:dyDescent="0.25">
      <c r="A128" s="106">
        <v>98</v>
      </c>
      <c r="B128" s="107" t="s">
        <v>273</v>
      </c>
      <c r="C128" s="108"/>
      <c r="D128" s="108"/>
      <c r="E128" s="108"/>
      <c r="F128" s="107" t="s">
        <v>274</v>
      </c>
      <c r="G128" s="109"/>
      <c r="H128" s="81">
        <v>2</v>
      </c>
      <c r="I128" s="81">
        <v>62</v>
      </c>
      <c r="J128" s="81">
        <v>30</v>
      </c>
      <c r="K128" s="81">
        <f t="shared" si="34"/>
        <v>0</v>
      </c>
      <c r="L128" s="81">
        <v>0</v>
      </c>
      <c r="M128" s="81">
        <f t="shared" si="36"/>
        <v>4</v>
      </c>
      <c r="N128" s="81" t="str">
        <f t="shared" si="32"/>
        <v>08</v>
      </c>
      <c r="O128" s="110" t="s">
        <v>90</v>
      </c>
      <c r="P128" s="6" t="str">
        <f t="shared" si="18"/>
        <v>07</v>
      </c>
      <c r="Q128" s="6" t="str">
        <f t="shared" si="35"/>
        <v>tc</v>
      </c>
      <c r="R128" s="6" t="str">
        <f t="shared" si="19"/>
        <v/>
      </c>
      <c r="S128" s="6" t="str">
        <f t="shared" si="22"/>
        <v>L</v>
      </c>
      <c r="T128" s="58">
        <f t="shared" si="23"/>
        <v>1.3</v>
      </c>
      <c r="U128" s="58">
        <f t="shared" si="28"/>
        <v>1</v>
      </c>
      <c r="V128" s="58">
        <f t="shared" si="29"/>
        <v>1</v>
      </c>
      <c r="W128" s="58">
        <f t="shared" si="30"/>
        <v>1</v>
      </c>
      <c r="X128" s="58">
        <f t="shared" si="20"/>
        <v>0</v>
      </c>
      <c r="Y128" s="58">
        <f t="shared" si="24"/>
        <v>42</v>
      </c>
      <c r="Z128" s="6">
        <f t="shared" si="25"/>
        <v>0</v>
      </c>
      <c r="AA128" s="68">
        <f t="shared" si="26"/>
        <v>0</v>
      </c>
      <c r="AC128" s="6" t="str">
        <f t="shared" si="27"/>
        <v>L</v>
      </c>
      <c r="AE128" s="69" t="str">
        <f t="shared" si="33"/>
        <v>1,3</v>
      </c>
    </row>
    <row r="129" spans="1:31" ht="18" customHeight="1" x14ac:dyDescent="0.25">
      <c r="A129" s="106">
        <v>99</v>
      </c>
      <c r="B129" s="107" t="s">
        <v>275</v>
      </c>
      <c r="C129" s="108"/>
      <c r="D129" s="108"/>
      <c r="E129" s="108"/>
      <c r="F129" s="107" t="s">
        <v>276</v>
      </c>
      <c r="G129" s="109"/>
      <c r="H129" s="81">
        <v>1</v>
      </c>
      <c r="I129" s="81">
        <v>62</v>
      </c>
      <c r="J129" s="81">
        <v>0</v>
      </c>
      <c r="K129" s="81">
        <f t="shared" si="34"/>
        <v>0</v>
      </c>
      <c r="L129" s="81">
        <v>48</v>
      </c>
      <c r="M129" s="81">
        <f t="shared" si="36"/>
        <v>0</v>
      </c>
      <c r="N129" s="81" t="str">
        <f t="shared" si="32"/>
        <v>08</v>
      </c>
      <c r="O129" s="110" t="s">
        <v>90</v>
      </c>
      <c r="P129" s="6" t="str">
        <f t="shared" si="18"/>
        <v>07</v>
      </c>
      <c r="Q129" s="6" t="str">
        <f t="shared" si="35"/>
        <v>tc</v>
      </c>
      <c r="R129" s="6" t="str">
        <f t="shared" si="19"/>
        <v/>
      </c>
      <c r="S129" s="6" t="str">
        <f t="shared" si="22"/>
        <v>D</v>
      </c>
      <c r="T129" s="58">
        <f t="shared" si="23"/>
        <v>1.5</v>
      </c>
      <c r="U129" s="58">
        <f t="shared" si="28"/>
        <v>1</v>
      </c>
      <c r="V129" s="58">
        <f t="shared" si="29"/>
        <v>1</v>
      </c>
      <c r="W129" s="58">
        <f t="shared" si="30"/>
        <v>1</v>
      </c>
      <c r="X129" s="58">
        <f t="shared" si="20"/>
        <v>0</v>
      </c>
      <c r="Y129" s="58">
        <f t="shared" si="24"/>
        <v>93</v>
      </c>
      <c r="Z129" s="6">
        <f t="shared" si="25"/>
        <v>0</v>
      </c>
      <c r="AA129" s="68">
        <f t="shared" si="26"/>
        <v>0</v>
      </c>
      <c r="AC129" s="6" t="str">
        <f t="shared" si="27"/>
        <v>D</v>
      </c>
      <c r="AE129" s="69" t="str">
        <f t="shared" si="33"/>
        <v>1,5</v>
      </c>
    </row>
    <row r="130" spans="1:31" ht="18" customHeight="1" x14ac:dyDescent="0.25">
      <c r="A130" s="106">
        <v>100</v>
      </c>
      <c r="B130" s="107" t="s">
        <v>277</v>
      </c>
      <c r="C130" s="108"/>
      <c r="D130" s="108"/>
      <c r="E130" s="108"/>
      <c r="F130" s="107" t="s">
        <v>278</v>
      </c>
      <c r="G130" s="109"/>
      <c r="H130" s="81">
        <v>1</v>
      </c>
      <c r="I130" s="81">
        <v>29</v>
      </c>
      <c r="J130" s="81">
        <v>0</v>
      </c>
      <c r="K130" s="81">
        <f t="shared" si="34"/>
        <v>0</v>
      </c>
      <c r="L130" s="81">
        <v>48</v>
      </c>
      <c r="M130" s="81">
        <f t="shared" si="36"/>
        <v>0</v>
      </c>
      <c r="N130" s="81" t="str">
        <f t="shared" si="32"/>
        <v>08</v>
      </c>
      <c r="O130" s="110" t="s">
        <v>90</v>
      </c>
      <c r="P130" s="6" t="str">
        <f t="shared" si="18"/>
        <v>06</v>
      </c>
      <c r="Q130" s="6" t="str">
        <f t="shared" si="35"/>
        <v>tc</v>
      </c>
      <c r="R130" s="6" t="str">
        <f t="shared" si="19"/>
        <v/>
      </c>
      <c r="S130" s="6" t="str">
        <f t="shared" si="22"/>
        <v>D</v>
      </c>
      <c r="T130" s="58">
        <f t="shared" si="23"/>
        <v>1.5</v>
      </c>
      <c r="U130" s="58">
        <f t="shared" si="28"/>
        <v>1</v>
      </c>
      <c r="V130" s="58">
        <f t="shared" si="29"/>
        <v>1</v>
      </c>
      <c r="W130" s="58">
        <f t="shared" si="30"/>
        <v>1</v>
      </c>
      <c r="X130" s="58">
        <f t="shared" si="20"/>
        <v>0</v>
      </c>
      <c r="Y130" s="58">
        <f t="shared" si="24"/>
        <v>43.5</v>
      </c>
      <c r="Z130" s="6">
        <f t="shared" si="25"/>
        <v>0</v>
      </c>
      <c r="AA130" s="68">
        <f t="shared" si="26"/>
        <v>0</v>
      </c>
      <c r="AC130" s="6" t="str">
        <f t="shared" si="27"/>
        <v>D</v>
      </c>
      <c r="AE130" s="69" t="str">
        <f t="shared" si="33"/>
        <v>1,5</v>
      </c>
    </row>
    <row r="131" spans="1:31" ht="18" customHeight="1" x14ac:dyDescent="0.25">
      <c r="A131" s="106">
        <v>101</v>
      </c>
      <c r="B131" s="107" t="s">
        <v>279</v>
      </c>
      <c r="C131" s="108"/>
      <c r="D131" s="108"/>
      <c r="E131" s="108"/>
      <c r="F131" s="107" t="s">
        <v>280</v>
      </c>
      <c r="G131" s="109"/>
      <c r="H131" s="81">
        <v>1</v>
      </c>
      <c r="I131" s="81">
        <v>55</v>
      </c>
      <c r="J131" s="81">
        <v>0</v>
      </c>
      <c r="K131" s="81">
        <f t="shared" si="34"/>
        <v>0</v>
      </c>
      <c r="L131" s="81">
        <v>48</v>
      </c>
      <c r="M131" s="81">
        <f t="shared" si="36"/>
        <v>0</v>
      </c>
      <c r="N131" s="81" t="str">
        <f t="shared" si="32"/>
        <v>08</v>
      </c>
      <c r="O131" s="110" t="s">
        <v>190</v>
      </c>
      <c r="P131" s="6" t="str">
        <f t="shared" si="18"/>
        <v>06</v>
      </c>
      <c r="Q131" s="6" t="str">
        <f t="shared" si="35"/>
        <v>tc</v>
      </c>
      <c r="R131" s="6" t="str">
        <f t="shared" si="19"/>
        <v/>
      </c>
      <c r="S131" s="6" t="str">
        <f t="shared" si="22"/>
        <v>D</v>
      </c>
      <c r="T131" s="58">
        <f t="shared" si="23"/>
        <v>1.5</v>
      </c>
      <c r="U131" s="58">
        <f t="shared" si="28"/>
        <v>1</v>
      </c>
      <c r="V131" s="58">
        <f t="shared" si="29"/>
        <v>1</v>
      </c>
      <c r="W131" s="58">
        <f t="shared" si="30"/>
        <v>1</v>
      </c>
      <c r="X131" s="58">
        <f t="shared" si="20"/>
        <v>0</v>
      </c>
      <c r="Y131" s="58">
        <f t="shared" si="24"/>
        <v>82.5</v>
      </c>
      <c r="Z131" s="6">
        <f t="shared" si="25"/>
        <v>0</v>
      </c>
      <c r="AA131" s="68">
        <f t="shared" si="26"/>
        <v>0</v>
      </c>
      <c r="AC131" s="6" t="str">
        <f t="shared" si="27"/>
        <v>D</v>
      </c>
      <c r="AE131" s="69" t="str">
        <f t="shared" si="33"/>
        <v>1,5</v>
      </c>
    </row>
    <row r="132" spans="1:31" ht="18" customHeight="1" x14ac:dyDescent="0.25">
      <c r="A132" s="106">
        <v>102</v>
      </c>
      <c r="B132" s="107" t="s">
        <v>281</v>
      </c>
      <c r="C132" s="108"/>
      <c r="D132" s="108"/>
      <c r="E132" s="108"/>
      <c r="F132" s="107" t="s">
        <v>282</v>
      </c>
      <c r="G132" s="109"/>
      <c r="H132" s="81">
        <v>2</v>
      </c>
      <c r="I132" s="81">
        <v>42</v>
      </c>
      <c r="J132" s="81">
        <v>30</v>
      </c>
      <c r="K132" s="81">
        <f t="shared" si="34"/>
        <v>0</v>
      </c>
      <c r="L132" s="81">
        <v>0</v>
      </c>
      <c r="M132" s="81">
        <f t="shared" si="36"/>
        <v>4</v>
      </c>
      <c r="N132" s="81" t="str">
        <f t="shared" si="32"/>
        <v>08</v>
      </c>
      <c r="O132" s="110" t="s">
        <v>90</v>
      </c>
      <c r="P132" s="6" t="str">
        <f t="shared" si="18"/>
        <v>06</v>
      </c>
      <c r="Q132" s="6" t="str">
        <f t="shared" si="35"/>
        <v>tc</v>
      </c>
      <c r="R132" s="6" t="str">
        <f t="shared" si="19"/>
        <v/>
      </c>
      <c r="S132" s="6" t="str">
        <f t="shared" si="22"/>
        <v>L</v>
      </c>
      <c r="T132" s="58">
        <f t="shared" si="23"/>
        <v>1.1000000000000001</v>
      </c>
      <c r="U132" s="58">
        <f t="shared" si="28"/>
        <v>1</v>
      </c>
      <c r="V132" s="58">
        <f t="shared" si="29"/>
        <v>1</v>
      </c>
      <c r="W132" s="58">
        <f t="shared" si="30"/>
        <v>1</v>
      </c>
      <c r="X132" s="58">
        <f t="shared" si="20"/>
        <v>0</v>
      </c>
      <c r="Y132" s="58">
        <f t="shared" si="24"/>
        <v>36</v>
      </c>
      <c r="Z132" s="6">
        <f t="shared" si="25"/>
        <v>0</v>
      </c>
      <c r="AA132" s="68">
        <f t="shared" si="26"/>
        <v>0</v>
      </c>
      <c r="AC132" s="6" t="str">
        <f t="shared" si="27"/>
        <v>L</v>
      </c>
      <c r="AE132" s="69" t="str">
        <f t="shared" si="33"/>
        <v>1,1</v>
      </c>
    </row>
    <row r="133" spans="1:31" ht="18" customHeight="1" x14ac:dyDescent="0.25">
      <c r="A133" s="106">
        <v>103</v>
      </c>
      <c r="B133" s="107" t="s">
        <v>281</v>
      </c>
      <c r="C133" s="108"/>
      <c r="D133" s="108"/>
      <c r="E133" s="108"/>
      <c r="F133" s="107" t="s">
        <v>283</v>
      </c>
      <c r="G133" s="109"/>
      <c r="H133" s="81">
        <v>2</v>
      </c>
      <c r="I133" s="81">
        <v>43</v>
      </c>
      <c r="J133" s="81">
        <v>30</v>
      </c>
      <c r="K133" s="81">
        <f t="shared" si="34"/>
        <v>0</v>
      </c>
      <c r="L133" s="81">
        <v>0</v>
      </c>
      <c r="M133" s="81">
        <f t="shared" si="36"/>
        <v>4</v>
      </c>
      <c r="N133" s="81" t="str">
        <f t="shared" si="32"/>
        <v>08</v>
      </c>
      <c r="O133" s="110" t="s">
        <v>190</v>
      </c>
      <c r="P133" s="6" t="str">
        <f t="shared" si="18"/>
        <v>06</v>
      </c>
      <c r="Q133" s="6" t="str">
        <f t="shared" si="35"/>
        <v>tc</v>
      </c>
      <c r="R133" s="6" t="str">
        <f t="shared" si="19"/>
        <v/>
      </c>
      <c r="S133" s="6" t="str">
        <f t="shared" si="22"/>
        <v>L</v>
      </c>
      <c r="T133" s="58">
        <f t="shared" si="23"/>
        <v>1.1000000000000001</v>
      </c>
      <c r="U133" s="58">
        <f t="shared" si="28"/>
        <v>1</v>
      </c>
      <c r="V133" s="58">
        <f t="shared" si="29"/>
        <v>1</v>
      </c>
      <c r="W133" s="58">
        <f t="shared" si="30"/>
        <v>1</v>
      </c>
      <c r="X133" s="58">
        <f t="shared" si="20"/>
        <v>0</v>
      </c>
      <c r="Y133" s="58">
        <f t="shared" si="24"/>
        <v>36</v>
      </c>
      <c r="Z133" s="6">
        <f t="shared" si="25"/>
        <v>0</v>
      </c>
      <c r="AA133" s="68">
        <f t="shared" si="26"/>
        <v>0</v>
      </c>
      <c r="AC133" s="6" t="str">
        <f t="shared" si="27"/>
        <v>L</v>
      </c>
      <c r="AE133" s="69" t="str">
        <f t="shared" si="33"/>
        <v>1,1</v>
      </c>
    </row>
    <row r="134" spans="1:31" ht="18" customHeight="1" x14ac:dyDescent="0.25">
      <c r="A134" s="106">
        <v>104</v>
      </c>
      <c r="B134" s="107" t="s">
        <v>281</v>
      </c>
      <c r="C134" s="108"/>
      <c r="D134" s="108"/>
      <c r="E134" s="108"/>
      <c r="F134" s="107" t="s">
        <v>284</v>
      </c>
      <c r="G134" s="109"/>
      <c r="H134" s="81">
        <v>2</v>
      </c>
      <c r="I134" s="81">
        <v>62</v>
      </c>
      <c r="J134" s="81">
        <v>30</v>
      </c>
      <c r="K134" s="81">
        <f t="shared" si="34"/>
        <v>0</v>
      </c>
      <c r="L134" s="81">
        <v>0</v>
      </c>
      <c r="M134" s="81">
        <f t="shared" si="36"/>
        <v>4</v>
      </c>
      <c r="N134" s="81" t="str">
        <f t="shared" si="32"/>
        <v>08</v>
      </c>
      <c r="O134" s="110" t="s">
        <v>90</v>
      </c>
      <c r="P134" s="6" t="str">
        <f t="shared" si="18"/>
        <v>07</v>
      </c>
      <c r="Q134" s="6" t="str">
        <f t="shared" si="35"/>
        <v>tc</v>
      </c>
      <c r="R134" s="6" t="str">
        <f t="shared" si="19"/>
        <v/>
      </c>
      <c r="S134" s="6" t="str">
        <f t="shared" si="22"/>
        <v>L</v>
      </c>
      <c r="T134" s="58">
        <f t="shared" si="23"/>
        <v>1.3</v>
      </c>
      <c r="U134" s="58">
        <f t="shared" si="28"/>
        <v>1</v>
      </c>
      <c r="V134" s="58">
        <f t="shared" si="29"/>
        <v>1</v>
      </c>
      <c r="W134" s="58">
        <f t="shared" si="30"/>
        <v>1</v>
      </c>
      <c r="X134" s="58">
        <f t="shared" si="20"/>
        <v>0</v>
      </c>
      <c r="Y134" s="58">
        <f t="shared" si="24"/>
        <v>42</v>
      </c>
      <c r="Z134" s="6">
        <f t="shared" si="25"/>
        <v>0</v>
      </c>
      <c r="AA134" s="68">
        <f t="shared" si="26"/>
        <v>0</v>
      </c>
      <c r="AC134" s="6" t="str">
        <f t="shared" si="27"/>
        <v>L</v>
      </c>
      <c r="AE134" s="69" t="str">
        <f t="shared" si="33"/>
        <v>1,3</v>
      </c>
    </row>
    <row r="135" spans="1:31" ht="18" customHeight="1" x14ac:dyDescent="0.25">
      <c r="A135" s="106">
        <v>105</v>
      </c>
      <c r="B135" s="107" t="s">
        <v>285</v>
      </c>
      <c r="C135" s="108"/>
      <c r="D135" s="108"/>
      <c r="E135" s="108"/>
      <c r="F135" s="107" t="s">
        <v>286</v>
      </c>
      <c r="G135" s="109"/>
      <c r="H135" s="81">
        <v>2</v>
      </c>
      <c r="I135" s="81">
        <v>42</v>
      </c>
      <c r="J135" s="81">
        <v>30</v>
      </c>
      <c r="K135" s="81">
        <f t="shared" si="34"/>
        <v>0</v>
      </c>
      <c r="L135" s="81">
        <v>0</v>
      </c>
      <c r="M135" s="81">
        <f t="shared" si="36"/>
        <v>4</v>
      </c>
      <c r="N135" s="81" t="str">
        <f t="shared" si="32"/>
        <v>08</v>
      </c>
      <c r="O135" s="110" t="s">
        <v>90</v>
      </c>
      <c r="P135" s="6" t="str">
        <f t="shared" si="18"/>
        <v>06</v>
      </c>
      <c r="Q135" s="6" t="str">
        <f t="shared" si="35"/>
        <v>tc</v>
      </c>
      <c r="R135" s="6" t="str">
        <f t="shared" si="19"/>
        <v/>
      </c>
      <c r="S135" s="6" t="str">
        <f t="shared" si="22"/>
        <v>L</v>
      </c>
      <c r="T135" s="58">
        <f t="shared" si="23"/>
        <v>1.1000000000000001</v>
      </c>
      <c r="U135" s="58">
        <f t="shared" si="28"/>
        <v>1</v>
      </c>
      <c r="V135" s="58">
        <f t="shared" si="29"/>
        <v>1</v>
      </c>
      <c r="W135" s="58">
        <f t="shared" si="30"/>
        <v>1</v>
      </c>
      <c r="X135" s="58">
        <f t="shared" si="20"/>
        <v>0</v>
      </c>
      <c r="Y135" s="58">
        <f t="shared" si="24"/>
        <v>36</v>
      </c>
      <c r="Z135" s="6">
        <f t="shared" si="25"/>
        <v>0</v>
      </c>
      <c r="AA135" s="68">
        <f t="shared" si="26"/>
        <v>0</v>
      </c>
      <c r="AC135" s="6" t="str">
        <f t="shared" si="27"/>
        <v>L</v>
      </c>
      <c r="AE135" s="69" t="str">
        <f t="shared" si="33"/>
        <v>1,1</v>
      </c>
    </row>
    <row r="136" spans="1:31" ht="18" customHeight="1" x14ac:dyDescent="0.25">
      <c r="A136" s="106">
        <v>106</v>
      </c>
      <c r="B136" s="107" t="s">
        <v>285</v>
      </c>
      <c r="C136" s="108"/>
      <c r="D136" s="108"/>
      <c r="E136" s="108"/>
      <c r="F136" s="107" t="s">
        <v>287</v>
      </c>
      <c r="G136" s="109"/>
      <c r="H136" s="81">
        <v>2</v>
      </c>
      <c r="I136" s="81">
        <v>43</v>
      </c>
      <c r="J136" s="81">
        <v>30</v>
      </c>
      <c r="K136" s="81">
        <f t="shared" si="34"/>
        <v>0</v>
      </c>
      <c r="L136" s="81">
        <v>0</v>
      </c>
      <c r="M136" s="81">
        <f t="shared" si="36"/>
        <v>4</v>
      </c>
      <c r="N136" s="81" t="str">
        <f t="shared" si="32"/>
        <v>08</v>
      </c>
      <c r="O136" s="110" t="s">
        <v>190</v>
      </c>
      <c r="P136" s="6" t="str">
        <f t="shared" si="18"/>
        <v>06</v>
      </c>
      <c r="Q136" s="6" t="str">
        <f t="shared" si="35"/>
        <v>tc</v>
      </c>
      <c r="R136" s="6" t="str">
        <f t="shared" si="19"/>
        <v/>
      </c>
      <c r="S136" s="6" t="str">
        <f t="shared" si="22"/>
        <v>L</v>
      </c>
      <c r="T136" s="58">
        <f t="shared" si="23"/>
        <v>1.1000000000000001</v>
      </c>
      <c r="U136" s="58">
        <f t="shared" si="28"/>
        <v>1</v>
      </c>
      <c r="V136" s="58">
        <f t="shared" si="29"/>
        <v>1</v>
      </c>
      <c r="W136" s="58">
        <f t="shared" si="30"/>
        <v>1</v>
      </c>
      <c r="X136" s="58">
        <f t="shared" si="20"/>
        <v>0</v>
      </c>
      <c r="Y136" s="58">
        <f t="shared" si="24"/>
        <v>36</v>
      </c>
      <c r="Z136" s="6">
        <f t="shared" si="25"/>
        <v>0</v>
      </c>
      <c r="AA136" s="68">
        <f t="shared" si="26"/>
        <v>0</v>
      </c>
      <c r="AC136" s="6" t="str">
        <f t="shared" si="27"/>
        <v>L</v>
      </c>
      <c r="AE136" s="69" t="str">
        <f t="shared" si="33"/>
        <v>1,1</v>
      </c>
    </row>
    <row r="137" spans="1:31" ht="18" customHeight="1" x14ac:dyDescent="0.25">
      <c r="A137" s="106">
        <v>107</v>
      </c>
      <c r="B137" s="107" t="s">
        <v>285</v>
      </c>
      <c r="C137" s="108"/>
      <c r="D137" s="108"/>
      <c r="E137" s="108"/>
      <c r="F137" s="107" t="s">
        <v>288</v>
      </c>
      <c r="G137" s="109"/>
      <c r="H137" s="81">
        <v>2</v>
      </c>
      <c r="I137" s="81">
        <v>62</v>
      </c>
      <c r="J137" s="81">
        <v>30</v>
      </c>
      <c r="K137" s="81">
        <f t="shared" si="34"/>
        <v>0</v>
      </c>
      <c r="L137" s="81">
        <v>0</v>
      </c>
      <c r="M137" s="81">
        <f t="shared" si="36"/>
        <v>4</v>
      </c>
      <c r="N137" s="81" t="str">
        <f t="shared" si="32"/>
        <v>08</v>
      </c>
      <c r="O137" s="110" t="s">
        <v>90</v>
      </c>
      <c r="P137" s="6" t="str">
        <f t="shared" si="18"/>
        <v>07</v>
      </c>
      <c r="Q137" s="6" t="str">
        <f t="shared" si="35"/>
        <v>tc</v>
      </c>
      <c r="R137" s="6" t="str">
        <f t="shared" si="19"/>
        <v/>
      </c>
      <c r="S137" s="6" t="str">
        <f t="shared" si="22"/>
        <v>L</v>
      </c>
      <c r="T137" s="58">
        <f t="shared" si="23"/>
        <v>1.3</v>
      </c>
      <c r="U137" s="58">
        <f t="shared" si="28"/>
        <v>1</v>
      </c>
      <c r="V137" s="58">
        <f t="shared" si="29"/>
        <v>1</v>
      </c>
      <c r="W137" s="58">
        <f t="shared" si="30"/>
        <v>1</v>
      </c>
      <c r="X137" s="58">
        <f t="shared" si="20"/>
        <v>0</v>
      </c>
      <c r="Y137" s="58">
        <f t="shared" si="24"/>
        <v>42</v>
      </c>
      <c r="Z137" s="6">
        <f t="shared" si="25"/>
        <v>0</v>
      </c>
      <c r="AA137" s="68">
        <f t="shared" si="26"/>
        <v>0</v>
      </c>
      <c r="AC137" s="6" t="str">
        <f t="shared" si="27"/>
        <v>L</v>
      </c>
      <c r="AE137" s="69" t="str">
        <f t="shared" si="33"/>
        <v>1,3</v>
      </c>
    </row>
    <row r="138" spans="1:31" ht="18" customHeight="1" x14ac:dyDescent="0.25">
      <c r="A138" s="106">
        <v>108</v>
      </c>
      <c r="B138" s="107" t="s">
        <v>289</v>
      </c>
      <c r="C138" s="108"/>
      <c r="D138" s="108"/>
      <c r="E138" s="108"/>
      <c r="F138" s="107" t="s">
        <v>290</v>
      </c>
      <c r="G138" s="109"/>
      <c r="H138" s="81">
        <v>2</v>
      </c>
      <c r="I138" s="81">
        <v>62</v>
      </c>
      <c r="J138" s="81">
        <v>30</v>
      </c>
      <c r="K138" s="81">
        <f t="shared" si="34"/>
        <v>0</v>
      </c>
      <c r="L138" s="81">
        <v>0</v>
      </c>
      <c r="M138" s="81">
        <f t="shared" si="36"/>
        <v>4</v>
      </c>
      <c r="N138" s="81" t="str">
        <f t="shared" si="32"/>
        <v>08</v>
      </c>
      <c r="O138" s="110" t="s">
        <v>90</v>
      </c>
      <c r="P138" s="6" t="str">
        <f t="shared" si="18"/>
        <v>07</v>
      </c>
      <c r="Q138" s="6" t="str">
        <f t="shared" si="35"/>
        <v>tc</v>
      </c>
      <c r="R138" s="6" t="str">
        <f t="shared" si="19"/>
        <v/>
      </c>
      <c r="S138" s="6" t="str">
        <f t="shared" si="22"/>
        <v>L</v>
      </c>
      <c r="T138" s="58">
        <f t="shared" si="23"/>
        <v>1.3</v>
      </c>
      <c r="U138" s="58">
        <f t="shared" si="28"/>
        <v>1</v>
      </c>
      <c r="V138" s="58">
        <f t="shared" si="29"/>
        <v>1</v>
      </c>
      <c r="W138" s="58">
        <f t="shared" si="30"/>
        <v>1</v>
      </c>
      <c r="X138" s="58">
        <f t="shared" si="20"/>
        <v>0</v>
      </c>
      <c r="Y138" s="58">
        <f t="shared" si="24"/>
        <v>42</v>
      </c>
      <c r="Z138" s="6">
        <f t="shared" si="25"/>
        <v>0</v>
      </c>
      <c r="AA138" s="68">
        <f t="shared" si="26"/>
        <v>0</v>
      </c>
      <c r="AC138" s="6" t="str">
        <f t="shared" si="27"/>
        <v>L</v>
      </c>
      <c r="AE138" s="69" t="str">
        <f t="shared" si="33"/>
        <v>1,3</v>
      </c>
    </row>
    <row r="139" spans="1:31" ht="18" customHeight="1" x14ac:dyDescent="0.25">
      <c r="A139" s="106">
        <v>109</v>
      </c>
      <c r="B139" s="107" t="s">
        <v>291</v>
      </c>
      <c r="C139" s="108"/>
      <c r="D139" s="108"/>
      <c r="E139" s="108"/>
      <c r="F139" s="107" t="s">
        <v>292</v>
      </c>
      <c r="G139" s="109"/>
      <c r="H139" s="81">
        <v>2</v>
      </c>
      <c r="I139" s="81">
        <v>29</v>
      </c>
      <c r="J139" s="81">
        <v>30</v>
      </c>
      <c r="K139" s="81">
        <f t="shared" si="34"/>
        <v>0</v>
      </c>
      <c r="L139" s="81">
        <v>0</v>
      </c>
      <c r="M139" s="81">
        <f t="shared" si="36"/>
        <v>4</v>
      </c>
      <c r="N139" s="81" t="str">
        <f t="shared" si="32"/>
        <v>08</v>
      </c>
      <c r="O139" s="110" t="s">
        <v>90</v>
      </c>
      <c r="P139" s="6" t="str">
        <f t="shared" si="18"/>
        <v>06</v>
      </c>
      <c r="Q139" s="6" t="str">
        <f t="shared" si="35"/>
        <v>tc</v>
      </c>
      <c r="R139" s="6" t="str">
        <f t="shared" si="19"/>
        <v/>
      </c>
      <c r="S139" s="6" t="str">
        <f t="shared" si="22"/>
        <v>L</v>
      </c>
      <c r="T139" s="58">
        <f t="shared" si="23"/>
        <v>1</v>
      </c>
      <c r="U139" s="58">
        <f t="shared" si="28"/>
        <v>1</v>
      </c>
      <c r="V139" s="58">
        <f t="shared" si="29"/>
        <v>1</v>
      </c>
      <c r="W139" s="58">
        <f t="shared" si="30"/>
        <v>1</v>
      </c>
      <c r="X139" s="58">
        <f t="shared" si="20"/>
        <v>0</v>
      </c>
      <c r="Y139" s="58">
        <f t="shared" si="24"/>
        <v>33</v>
      </c>
      <c r="Z139" s="6">
        <f t="shared" si="25"/>
        <v>0</v>
      </c>
      <c r="AA139" s="68">
        <f t="shared" si="26"/>
        <v>0</v>
      </c>
      <c r="AC139" s="6" t="str">
        <f t="shared" si="27"/>
        <v>L</v>
      </c>
      <c r="AE139" s="69" t="str">
        <f t="shared" si="33"/>
        <v>1</v>
      </c>
    </row>
    <row r="140" spans="1:31" ht="18" customHeight="1" x14ac:dyDescent="0.25">
      <c r="A140" s="106">
        <v>110</v>
      </c>
      <c r="B140" s="107" t="s">
        <v>293</v>
      </c>
      <c r="C140" s="108"/>
      <c r="D140" s="108"/>
      <c r="E140" s="108"/>
      <c r="F140" s="107" t="s">
        <v>294</v>
      </c>
      <c r="G140" s="109"/>
      <c r="H140" s="81">
        <v>2</v>
      </c>
      <c r="I140" s="81">
        <v>62</v>
      </c>
      <c r="J140" s="81">
        <v>30</v>
      </c>
      <c r="K140" s="81">
        <f t="shared" si="34"/>
        <v>0</v>
      </c>
      <c r="L140" s="81">
        <v>0</v>
      </c>
      <c r="M140" s="81">
        <f t="shared" si="36"/>
        <v>4</v>
      </c>
      <c r="N140" s="81" t="str">
        <f t="shared" si="32"/>
        <v>08</v>
      </c>
      <c r="O140" s="110" t="s">
        <v>90</v>
      </c>
      <c r="P140" s="6" t="str">
        <f t="shared" ref="P140:P171" si="37">RIGHT(F140,2)</f>
        <v>07</v>
      </c>
      <c r="Q140" s="6" t="str">
        <f t="shared" si="35"/>
        <v>tc</v>
      </c>
      <c r="R140" s="6" t="str">
        <f t="shared" ref="R140:R203" si="38">IF(AND(K140&gt;0,OR(N140="03",N140="05",N140="09")),"tl",IF(AND(K140&gt;0,OR(N140="02",N140="04",N140="06",N140="07",N140="08")),"tn",""))</f>
        <v/>
      </c>
      <c r="S140" s="6" t="str">
        <f t="shared" si="22"/>
        <v>L</v>
      </c>
      <c r="T140" s="58">
        <f t="shared" si="23"/>
        <v>1.3</v>
      </c>
      <c r="U140" s="58">
        <f t="shared" si="28"/>
        <v>1</v>
      </c>
      <c r="V140" s="58">
        <f t="shared" si="29"/>
        <v>1</v>
      </c>
      <c r="W140" s="58">
        <f t="shared" si="30"/>
        <v>1</v>
      </c>
      <c r="X140" s="58">
        <f t="shared" ref="X140:X203" si="39">IF(AND(R140="tn",N140&lt;&gt;"04"),VLOOKUP(I140/K140,$AL$2:$AM$3,2,1)*L140*K140,IF(AND(R140="tn",N140="04"),VLOOKUP(I140/K140,$AU$2:$AV$4,2,1)*L140*K140,IF(R140="tl",VLOOKUP(I140/K140,$AI$2:$AJ$3,2,1)*K140*L140,0)))</f>
        <v>0</v>
      </c>
      <c r="Y140" s="58">
        <f t="shared" si="24"/>
        <v>42</v>
      </c>
      <c r="Z140" s="6">
        <f t="shared" si="25"/>
        <v>0</v>
      </c>
      <c r="AA140" s="68">
        <f t="shared" si="26"/>
        <v>0</v>
      </c>
      <c r="AC140" s="6" t="str">
        <f t="shared" si="27"/>
        <v>L</v>
      </c>
      <c r="AE140" s="69" t="str">
        <f t="shared" si="33"/>
        <v>1,3</v>
      </c>
    </row>
    <row r="141" spans="1:31" ht="18" customHeight="1" x14ac:dyDescent="0.25">
      <c r="A141" s="106">
        <v>111</v>
      </c>
      <c r="B141" s="107" t="s">
        <v>295</v>
      </c>
      <c r="C141" s="108"/>
      <c r="D141" s="108"/>
      <c r="E141" s="108"/>
      <c r="F141" s="107" t="s">
        <v>296</v>
      </c>
      <c r="G141" s="109"/>
      <c r="H141" s="81">
        <v>2</v>
      </c>
      <c r="I141" s="81">
        <v>21</v>
      </c>
      <c r="J141" s="81">
        <v>0</v>
      </c>
      <c r="K141" s="81">
        <f t="shared" si="34"/>
        <v>0</v>
      </c>
      <c r="L141" s="81">
        <v>68</v>
      </c>
      <c r="M141" s="81">
        <f t="shared" si="36"/>
        <v>0</v>
      </c>
      <c r="N141" s="81" t="str">
        <f t="shared" si="32"/>
        <v>08</v>
      </c>
      <c r="O141" s="110" t="s">
        <v>90</v>
      </c>
      <c r="P141" s="6" t="str">
        <f t="shared" si="37"/>
        <v>06</v>
      </c>
      <c r="Q141" s="6" t="str">
        <f t="shared" si="35"/>
        <v>tc</v>
      </c>
      <c r="R141" s="6" t="str">
        <f t="shared" si="38"/>
        <v/>
      </c>
      <c r="S141" s="6" t="str">
        <f t="shared" ref="S141:S204" si="40">IF(LEN(B141)=9,IF(RIGHT(B141,1)="c",MID(B141,8,1),RIGHT(B141,1)),MID(B141,3,1))</f>
        <v>T</v>
      </c>
      <c r="T141" s="58">
        <f t="shared" ref="T141:T204" si="41">IF(AE141="",1,VALUE(AE141))</f>
        <v>22</v>
      </c>
      <c r="U141" s="58">
        <f t="shared" si="28"/>
        <v>1</v>
      </c>
      <c r="V141" s="58">
        <f t="shared" si="29"/>
        <v>1</v>
      </c>
      <c r="W141" s="58">
        <f t="shared" si="30"/>
        <v>1</v>
      </c>
      <c r="X141" s="58">
        <f t="shared" si="39"/>
        <v>0</v>
      </c>
      <c r="Y141" s="58">
        <f t="shared" ref="Y141:Y204" si="42">IF(AC141="l",(J141*T141+X141)*U141+M141*0.75,IF(AND(AC141="d",H141&gt;4),I141*18,IF(AND(AC141="d",H141&lt;4),I141*1.5*H141,IF(AC141="m",L141/30*T141*U141,IF(AC141="tn",H141*I141*0.5,IF(AND(AC141="t",N141="01"),T141*U141*L141,IF(AC141="t",H141*T141*U141)))))))</f>
        <v>44</v>
      </c>
      <c r="Z141" s="6">
        <f t="shared" ref="Z141:Z204" si="43">IF(Q141="tc",IF(OR(G141="vd",G141="td",G141="tl"),VLOOKUP(I141,$BP$2:$BQ$4,2,1),IF(G141="vi",VLOOKUP(I141,$BS$2:$BT$3,2,1)*2*1.5,IF(OR(AC141&gt;1,S141="t",S141="d"),0,0))),IF(Q141="n",IF(OR(G141="vd",G141="td"),VLOOKUP(I141,$BV$2:$BW$6,2,1),IF(G141="vi",VLOOKUP(I141,$BS$2:$BT$3,2,1)*2*1.5,IF(AND(N141&lt;&gt;"01",G141="kt"),0.5,0)))))</f>
        <v>0</v>
      </c>
      <c r="AA141" s="68">
        <f t="shared" ref="AA141:AA204" si="44">IF(OR(G141="vd",G141="td",G141="tl"),I141*0.4,IF(AND(G141="vi",Q141="tc"),I141/10,IF(AND(G141="vi",Q141="n"),I141/9,IF(AND(S141="d",H141&gt;4),5*I141,IF(OR(S141="d",S141="t"),0,IF(S141="m",I141/4,0))))))</f>
        <v>0</v>
      </c>
      <c r="AB141" s="7" t="s">
        <v>215</v>
      </c>
      <c r="AC141" s="6" t="str">
        <f t="shared" ref="AC141:AC204" si="45">IF(OR(S141="n",AND(S141="t",(IFERROR(FIND("nghiệp",F141),0)+IFERROR(FIND("cuối khóa",F141),0))&gt;0)),"tn",S141)</f>
        <v>T</v>
      </c>
      <c r="AE141" s="69" t="str">
        <f t="shared" si="33"/>
        <v>22</v>
      </c>
    </row>
    <row r="142" spans="1:31" ht="18" customHeight="1" x14ac:dyDescent="0.25">
      <c r="A142" s="106">
        <v>112</v>
      </c>
      <c r="B142" s="107" t="s">
        <v>295</v>
      </c>
      <c r="C142" s="108"/>
      <c r="D142" s="108"/>
      <c r="E142" s="108"/>
      <c r="F142" s="107" t="s">
        <v>297</v>
      </c>
      <c r="G142" s="109"/>
      <c r="H142" s="81">
        <v>2</v>
      </c>
      <c r="I142" s="81">
        <v>21</v>
      </c>
      <c r="J142" s="81">
        <v>0</v>
      </c>
      <c r="K142" s="81">
        <f t="shared" si="34"/>
        <v>0</v>
      </c>
      <c r="L142" s="81">
        <v>68</v>
      </c>
      <c r="M142" s="81">
        <f t="shared" si="36"/>
        <v>0</v>
      </c>
      <c r="N142" s="81" t="str">
        <f t="shared" si="32"/>
        <v>08</v>
      </c>
      <c r="O142" s="110" t="s">
        <v>90</v>
      </c>
      <c r="P142" s="6" t="str">
        <f t="shared" si="37"/>
        <v>06</v>
      </c>
      <c r="Q142" s="6" t="str">
        <f t="shared" si="35"/>
        <v>tc</v>
      </c>
      <c r="R142" s="6" t="str">
        <f t="shared" si="38"/>
        <v/>
      </c>
      <c r="S142" s="6" t="str">
        <f t="shared" si="40"/>
        <v>T</v>
      </c>
      <c r="T142" s="58">
        <f t="shared" si="41"/>
        <v>22</v>
      </c>
      <c r="U142" s="58">
        <f t="shared" ref="U142:U205" si="46">IF(MID(B142,7,1)="5",1.5,IF(AND(LEFT(TRIM(C142),2)="GI",Q142="tc",S142="l"),1.3,IF(AND(LEFT(TRIM(C142),2)="GI",Q142="tc",S142="t"),1.6,IF(AND(LEFT(TRIM(C142),2)="GV",Q142="n"),0.8,1))))</f>
        <v>1</v>
      </c>
      <c r="V142" s="58">
        <f t="shared" ref="V142:V205" si="47">IF(MID(B142,7,1)="5",1.5,IF(AND(LEFT(TRIM(D142),2)="GI",Q142="tc",S142="l"),1.3,IF(AND(LEFT(TRIM(D142),2)="GI",Q142="tc",S142="t"),1.6,IF(AND(LEFT(TRIM(D142),2)="GV",Q142="n"),0.8,1))))</f>
        <v>1</v>
      </c>
      <c r="W142" s="58">
        <f t="shared" ref="W142:W205" si="48">IF(MID(B142,7,1)="5",1.5,IF(AND(LEFT(TRIM(E142),2)="GI",Q142="tc",S142="l"),1.3,IF(AND(LEFT(TRIM(E142),2)="GI",Q142="tc",S142="t"),1.6,IF(AND(LEFT(TRIM(E142),2)="GV",Q142="n"),0.8,1))))</f>
        <v>1</v>
      </c>
      <c r="X142" s="58">
        <f t="shared" si="39"/>
        <v>0</v>
      </c>
      <c r="Y142" s="58">
        <f t="shared" si="42"/>
        <v>44</v>
      </c>
      <c r="Z142" s="6">
        <f t="shared" si="43"/>
        <v>0</v>
      </c>
      <c r="AA142" s="68">
        <f t="shared" si="44"/>
        <v>0</v>
      </c>
      <c r="AB142" s="7" t="s">
        <v>215</v>
      </c>
      <c r="AC142" s="6" t="str">
        <f t="shared" si="45"/>
        <v>T</v>
      </c>
      <c r="AE142" s="69" t="str">
        <f t="shared" si="33"/>
        <v>22</v>
      </c>
    </row>
    <row r="143" spans="1:31" ht="18" customHeight="1" x14ac:dyDescent="0.25">
      <c r="A143" s="106">
        <v>113</v>
      </c>
      <c r="B143" s="107" t="s">
        <v>295</v>
      </c>
      <c r="C143" s="108"/>
      <c r="D143" s="108"/>
      <c r="E143" s="108"/>
      <c r="F143" s="107" t="s">
        <v>298</v>
      </c>
      <c r="G143" s="109"/>
      <c r="H143" s="81">
        <v>2</v>
      </c>
      <c r="I143" s="81">
        <v>21</v>
      </c>
      <c r="J143" s="81">
        <v>0</v>
      </c>
      <c r="K143" s="81">
        <f t="shared" si="34"/>
        <v>0</v>
      </c>
      <c r="L143" s="81">
        <v>68</v>
      </c>
      <c r="M143" s="81">
        <f t="shared" si="36"/>
        <v>0</v>
      </c>
      <c r="N143" s="81" t="str">
        <f t="shared" si="32"/>
        <v>08</v>
      </c>
      <c r="O143" s="110" t="s">
        <v>190</v>
      </c>
      <c r="P143" s="6" t="str">
        <f t="shared" si="37"/>
        <v>06</v>
      </c>
      <c r="Q143" s="6" t="str">
        <f t="shared" si="35"/>
        <v>tc</v>
      </c>
      <c r="R143" s="6" t="str">
        <f t="shared" si="38"/>
        <v/>
      </c>
      <c r="S143" s="6" t="str">
        <f t="shared" si="40"/>
        <v>T</v>
      </c>
      <c r="T143" s="58">
        <f t="shared" si="41"/>
        <v>22</v>
      </c>
      <c r="U143" s="58">
        <f t="shared" si="46"/>
        <v>1</v>
      </c>
      <c r="V143" s="58">
        <f t="shared" si="47"/>
        <v>1</v>
      </c>
      <c r="W143" s="58">
        <f t="shared" si="48"/>
        <v>1</v>
      </c>
      <c r="X143" s="58">
        <f t="shared" si="39"/>
        <v>0</v>
      </c>
      <c r="Y143" s="58">
        <f t="shared" si="42"/>
        <v>44</v>
      </c>
      <c r="Z143" s="6">
        <f t="shared" si="43"/>
        <v>0</v>
      </c>
      <c r="AA143" s="68">
        <f t="shared" si="44"/>
        <v>0</v>
      </c>
      <c r="AB143" s="7" t="s">
        <v>215</v>
      </c>
      <c r="AC143" s="6" t="str">
        <f t="shared" si="45"/>
        <v>T</v>
      </c>
      <c r="AE143" s="69" t="str">
        <f t="shared" si="33"/>
        <v>22</v>
      </c>
    </row>
    <row r="144" spans="1:31" ht="18" customHeight="1" x14ac:dyDescent="0.25">
      <c r="A144" s="106">
        <v>114</v>
      </c>
      <c r="B144" s="107" t="s">
        <v>295</v>
      </c>
      <c r="C144" s="108"/>
      <c r="D144" s="108"/>
      <c r="E144" s="108"/>
      <c r="F144" s="107" t="s">
        <v>299</v>
      </c>
      <c r="G144" s="109"/>
      <c r="H144" s="81">
        <v>2</v>
      </c>
      <c r="I144" s="81">
        <v>22</v>
      </c>
      <c r="J144" s="81">
        <v>0</v>
      </c>
      <c r="K144" s="81">
        <f t="shared" si="34"/>
        <v>0</v>
      </c>
      <c r="L144" s="81">
        <v>68</v>
      </c>
      <c r="M144" s="81">
        <f t="shared" si="36"/>
        <v>0</v>
      </c>
      <c r="N144" s="81" t="str">
        <f t="shared" si="32"/>
        <v>08</v>
      </c>
      <c r="O144" s="110" t="s">
        <v>190</v>
      </c>
      <c r="P144" s="6" t="str">
        <f t="shared" si="37"/>
        <v>06</v>
      </c>
      <c r="Q144" s="6" t="str">
        <f t="shared" si="35"/>
        <v>tc</v>
      </c>
      <c r="R144" s="6" t="str">
        <f t="shared" si="38"/>
        <v/>
      </c>
      <c r="S144" s="6" t="str">
        <f t="shared" si="40"/>
        <v>T</v>
      </c>
      <c r="T144" s="58">
        <f t="shared" si="41"/>
        <v>22</v>
      </c>
      <c r="U144" s="58">
        <f t="shared" si="46"/>
        <v>1</v>
      </c>
      <c r="V144" s="58">
        <f t="shared" si="47"/>
        <v>1</v>
      </c>
      <c r="W144" s="58">
        <f t="shared" si="48"/>
        <v>1</v>
      </c>
      <c r="X144" s="58">
        <f t="shared" si="39"/>
        <v>0</v>
      </c>
      <c r="Y144" s="58">
        <f t="shared" si="42"/>
        <v>44</v>
      </c>
      <c r="Z144" s="6">
        <f t="shared" si="43"/>
        <v>0</v>
      </c>
      <c r="AA144" s="68">
        <f t="shared" si="44"/>
        <v>0</v>
      </c>
      <c r="AB144" s="7" t="s">
        <v>215</v>
      </c>
      <c r="AC144" s="6" t="str">
        <f t="shared" si="45"/>
        <v>T</v>
      </c>
      <c r="AE144" s="69" t="str">
        <f t="shared" si="33"/>
        <v>22</v>
      </c>
    </row>
    <row r="145" spans="1:33" ht="18" customHeight="1" x14ac:dyDescent="0.25">
      <c r="A145" s="106">
        <v>115</v>
      </c>
      <c r="B145" s="107" t="s">
        <v>295</v>
      </c>
      <c r="C145" s="108"/>
      <c r="D145" s="108"/>
      <c r="E145" s="108"/>
      <c r="F145" s="107" t="s">
        <v>300</v>
      </c>
      <c r="G145" s="109"/>
      <c r="H145" s="81">
        <v>2</v>
      </c>
      <c r="I145" s="81">
        <v>21</v>
      </c>
      <c r="J145" s="81">
        <v>0</v>
      </c>
      <c r="K145" s="81">
        <f t="shared" si="34"/>
        <v>0</v>
      </c>
      <c r="L145" s="81">
        <v>68</v>
      </c>
      <c r="M145" s="81">
        <f t="shared" si="36"/>
        <v>0</v>
      </c>
      <c r="N145" s="81" t="str">
        <f t="shared" si="32"/>
        <v>08</v>
      </c>
      <c r="O145" s="110" t="s">
        <v>190</v>
      </c>
      <c r="P145" s="6" t="str">
        <f t="shared" si="37"/>
        <v>07</v>
      </c>
      <c r="Q145" s="6" t="str">
        <f t="shared" si="35"/>
        <v>tc</v>
      </c>
      <c r="R145" s="6" t="str">
        <f t="shared" si="38"/>
        <v/>
      </c>
      <c r="S145" s="6" t="str">
        <f t="shared" si="40"/>
        <v>T</v>
      </c>
      <c r="T145" s="58">
        <f t="shared" si="41"/>
        <v>22</v>
      </c>
      <c r="U145" s="58">
        <f t="shared" si="46"/>
        <v>1</v>
      </c>
      <c r="V145" s="58">
        <f t="shared" si="47"/>
        <v>1</v>
      </c>
      <c r="W145" s="58">
        <f t="shared" si="48"/>
        <v>1</v>
      </c>
      <c r="X145" s="58">
        <f t="shared" si="39"/>
        <v>0</v>
      </c>
      <c r="Y145" s="58">
        <f t="shared" si="42"/>
        <v>44</v>
      </c>
      <c r="Z145" s="6">
        <f t="shared" si="43"/>
        <v>0</v>
      </c>
      <c r="AA145" s="68">
        <f t="shared" si="44"/>
        <v>0</v>
      </c>
      <c r="AB145" s="7" t="s">
        <v>301</v>
      </c>
      <c r="AC145" s="6" t="str">
        <f t="shared" si="45"/>
        <v>T</v>
      </c>
      <c r="AE145" s="69" t="str">
        <f t="shared" si="33"/>
        <v>22</v>
      </c>
    </row>
    <row r="146" spans="1:33" ht="18" customHeight="1" x14ac:dyDescent="0.25">
      <c r="A146" s="106">
        <v>116</v>
      </c>
      <c r="B146" s="107" t="s">
        <v>295</v>
      </c>
      <c r="C146" s="108"/>
      <c r="D146" s="108"/>
      <c r="E146" s="108"/>
      <c r="F146" s="107" t="s">
        <v>302</v>
      </c>
      <c r="G146" s="109"/>
      <c r="H146" s="81">
        <v>2</v>
      </c>
      <c r="I146" s="81">
        <v>21</v>
      </c>
      <c r="J146" s="81">
        <v>0</v>
      </c>
      <c r="K146" s="81">
        <f t="shared" si="34"/>
        <v>0</v>
      </c>
      <c r="L146" s="81">
        <v>68</v>
      </c>
      <c r="M146" s="81">
        <f t="shared" si="36"/>
        <v>0</v>
      </c>
      <c r="N146" s="81" t="str">
        <f t="shared" si="32"/>
        <v>08</v>
      </c>
      <c r="O146" s="110" t="s">
        <v>90</v>
      </c>
      <c r="P146" s="6" t="str">
        <f t="shared" si="37"/>
        <v>07</v>
      </c>
      <c r="Q146" s="6" t="str">
        <f t="shared" si="35"/>
        <v>tc</v>
      </c>
      <c r="R146" s="6" t="str">
        <f t="shared" si="38"/>
        <v/>
      </c>
      <c r="S146" s="6" t="str">
        <f t="shared" si="40"/>
        <v>T</v>
      </c>
      <c r="T146" s="58">
        <f t="shared" si="41"/>
        <v>22</v>
      </c>
      <c r="U146" s="58">
        <f t="shared" si="46"/>
        <v>1</v>
      </c>
      <c r="V146" s="58">
        <f t="shared" si="47"/>
        <v>1</v>
      </c>
      <c r="W146" s="58">
        <f t="shared" si="48"/>
        <v>1</v>
      </c>
      <c r="X146" s="58">
        <f t="shared" si="39"/>
        <v>0</v>
      </c>
      <c r="Y146" s="58">
        <f t="shared" si="42"/>
        <v>44</v>
      </c>
      <c r="Z146" s="6">
        <f t="shared" si="43"/>
        <v>0</v>
      </c>
      <c r="AA146" s="68">
        <f t="shared" si="44"/>
        <v>0</v>
      </c>
      <c r="AB146" s="7" t="s">
        <v>301</v>
      </c>
      <c r="AC146" s="6" t="str">
        <f t="shared" si="45"/>
        <v>T</v>
      </c>
      <c r="AE146" s="69" t="str">
        <f t="shared" si="33"/>
        <v>22</v>
      </c>
    </row>
    <row r="147" spans="1:33" ht="18" customHeight="1" x14ac:dyDescent="0.25">
      <c r="A147" s="106">
        <v>117</v>
      </c>
      <c r="B147" s="107" t="s">
        <v>295</v>
      </c>
      <c r="C147" s="108"/>
      <c r="D147" s="108"/>
      <c r="E147" s="108"/>
      <c r="F147" s="107" t="s">
        <v>303</v>
      </c>
      <c r="G147" s="109"/>
      <c r="H147" s="81">
        <v>2</v>
      </c>
      <c r="I147" s="81">
        <v>20</v>
      </c>
      <c r="J147" s="81">
        <v>0</v>
      </c>
      <c r="K147" s="81">
        <f t="shared" si="34"/>
        <v>0</v>
      </c>
      <c r="L147" s="81">
        <v>68</v>
      </c>
      <c r="M147" s="81">
        <f t="shared" si="36"/>
        <v>0</v>
      </c>
      <c r="N147" s="81" t="str">
        <f t="shared" si="32"/>
        <v>08</v>
      </c>
      <c r="O147" s="110" t="s">
        <v>90</v>
      </c>
      <c r="P147" s="6" t="str">
        <f t="shared" si="37"/>
        <v>07</v>
      </c>
      <c r="Q147" s="6" t="str">
        <f t="shared" si="35"/>
        <v>tc</v>
      </c>
      <c r="R147" s="6" t="str">
        <f t="shared" si="38"/>
        <v/>
      </c>
      <c r="S147" s="6" t="str">
        <f t="shared" si="40"/>
        <v>T</v>
      </c>
      <c r="T147" s="58">
        <f t="shared" si="41"/>
        <v>20</v>
      </c>
      <c r="U147" s="58">
        <f t="shared" si="46"/>
        <v>1</v>
      </c>
      <c r="V147" s="58">
        <f t="shared" si="47"/>
        <v>1</v>
      </c>
      <c r="W147" s="58">
        <f t="shared" si="48"/>
        <v>1</v>
      </c>
      <c r="X147" s="58">
        <f t="shared" si="39"/>
        <v>0</v>
      </c>
      <c r="Y147" s="58">
        <f t="shared" si="42"/>
        <v>40</v>
      </c>
      <c r="Z147" s="6">
        <f t="shared" si="43"/>
        <v>0</v>
      </c>
      <c r="AA147" s="68">
        <f t="shared" si="44"/>
        <v>0</v>
      </c>
      <c r="AB147" s="7" t="s">
        <v>301</v>
      </c>
      <c r="AC147" s="6" t="str">
        <f t="shared" si="45"/>
        <v>T</v>
      </c>
      <c r="AE147" s="69" t="str">
        <f t="shared" si="33"/>
        <v>20</v>
      </c>
    </row>
    <row r="148" spans="1:33" ht="18" customHeight="1" x14ac:dyDescent="0.25">
      <c r="A148" s="106">
        <v>118</v>
      </c>
      <c r="B148" s="107" t="s">
        <v>304</v>
      </c>
      <c r="C148" s="108"/>
      <c r="D148" s="108"/>
      <c r="E148" s="108"/>
      <c r="F148" s="107" t="s">
        <v>305</v>
      </c>
      <c r="G148" s="109"/>
      <c r="H148" s="81">
        <v>2</v>
      </c>
      <c r="I148" s="81">
        <v>42</v>
      </c>
      <c r="J148" s="81">
        <v>30</v>
      </c>
      <c r="K148" s="81">
        <f t="shared" si="34"/>
        <v>0</v>
      </c>
      <c r="L148" s="81">
        <v>0</v>
      </c>
      <c r="M148" s="81">
        <f t="shared" si="36"/>
        <v>4</v>
      </c>
      <c r="N148" s="81" t="str">
        <f t="shared" si="32"/>
        <v>08</v>
      </c>
      <c r="O148" s="110" t="s">
        <v>90</v>
      </c>
      <c r="P148" s="6" t="str">
        <f t="shared" si="37"/>
        <v>06</v>
      </c>
      <c r="Q148" s="6" t="str">
        <f t="shared" si="35"/>
        <v>tc</v>
      </c>
      <c r="R148" s="6" t="str">
        <f t="shared" si="38"/>
        <v/>
      </c>
      <c r="S148" s="6" t="str">
        <f t="shared" si="40"/>
        <v>L</v>
      </c>
      <c r="T148" s="58">
        <f t="shared" si="41"/>
        <v>1.1000000000000001</v>
      </c>
      <c r="U148" s="58">
        <f t="shared" si="46"/>
        <v>1</v>
      </c>
      <c r="V148" s="58">
        <f t="shared" si="47"/>
        <v>1</v>
      </c>
      <c r="W148" s="58">
        <f t="shared" si="48"/>
        <v>1</v>
      </c>
      <c r="X148" s="58">
        <f t="shared" si="39"/>
        <v>0</v>
      </c>
      <c r="Y148" s="58">
        <f t="shared" si="42"/>
        <v>36</v>
      </c>
      <c r="Z148" s="6">
        <f t="shared" si="43"/>
        <v>0</v>
      </c>
      <c r="AA148" s="68">
        <f t="shared" si="44"/>
        <v>0</v>
      </c>
      <c r="AC148" s="6" t="str">
        <f t="shared" si="45"/>
        <v>L</v>
      </c>
      <c r="AE148" s="69" t="str">
        <f t="shared" si="33"/>
        <v>1,1</v>
      </c>
    </row>
    <row r="149" spans="1:33" ht="18" customHeight="1" x14ac:dyDescent="0.25">
      <c r="A149" s="106">
        <v>119</v>
      </c>
      <c r="B149" s="107" t="s">
        <v>304</v>
      </c>
      <c r="C149" s="108"/>
      <c r="D149" s="108"/>
      <c r="E149" s="108"/>
      <c r="F149" s="107" t="s">
        <v>306</v>
      </c>
      <c r="G149" s="109"/>
      <c r="H149" s="81">
        <v>2</v>
      </c>
      <c r="I149" s="81">
        <v>42</v>
      </c>
      <c r="J149" s="81">
        <v>30</v>
      </c>
      <c r="K149" s="81">
        <f t="shared" si="34"/>
        <v>0</v>
      </c>
      <c r="L149" s="81">
        <v>0</v>
      </c>
      <c r="M149" s="81">
        <f t="shared" si="36"/>
        <v>4</v>
      </c>
      <c r="N149" s="81" t="str">
        <f t="shared" ref="N149:N174" si="49">IF(RIGHT(B149,1)="c",MID(B149,4,2),MID(B149,5,2))</f>
        <v>08</v>
      </c>
      <c r="O149" s="110" t="s">
        <v>190</v>
      </c>
      <c r="P149" s="6" t="str">
        <f t="shared" si="37"/>
        <v>06</v>
      </c>
      <c r="Q149" s="6" t="str">
        <f t="shared" si="35"/>
        <v>tc</v>
      </c>
      <c r="R149" s="6" t="str">
        <f t="shared" si="38"/>
        <v/>
      </c>
      <c r="S149" s="6" t="str">
        <f t="shared" si="40"/>
        <v>L</v>
      </c>
      <c r="T149" s="58">
        <f t="shared" si="41"/>
        <v>1.1000000000000001</v>
      </c>
      <c r="U149" s="58">
        <f t="shared" si="46"/>
        <v>1</v>
      </c>
      <c r="V149" s="58">
        <f t="shared" si="47"/>
        <v>1</v>
      </c>
      <c r="W149" s="58">
        <f t="shared" si="48"/>
        <v>1</v>
      </c>
      <c r="X149" s="58">
        <f t="shared" si="39"/>
        <v>0</v>
      </c>
      <c r="Y149" s="58">
        <f t="shared" si="42"/>
        <v>36</v>
      </c>
      <c r="Z149" s="6">
        <f t="shared" si="43"/>
        <v>0</v>
      </c>
      <c r="AA149" s="68">
        <f t="shared" si="44"/>
        <v>0</v>
      </c>
      <c r="AC149" s="6" t="str">
        <f t="shared" si="45"/>
        <v>L</v>
      </c>
      <c r="AE149" s="69" t="str">
        <f t="shared" ref="AE149:AE174" si="50">IF(AND(Q149="tc",AC149="t",N149&lt;&gt;"01"),VLOOKUP(I149,$AO$2:$AP$4,2,1),"")&amp;IF(AND(Q149="tc",AC149="t",N149="01"),VLOOKUP(I149,$AX$2:$AY$4,2,1),"")&amp;IF(AND(Q149="tc",AC149="l",N149&lt;&gt;""),VLOOKUP(I149,$AF$2:$AG$7,2,1),"")&amp;IF(AND(Q149="n",AC149="m",OR(N149="06",N149="07",N149="08")),VLOOKUP(I149,$BD$2:$BE$4,2,1),"")&amp;IF(AND(Q149="n",AC149="m",OR(N149="05",N149="09")),VLOOKUP(I149,$BG$2:$BH$4,2,1),"")&amp;IF(AND(Q149="n",AC149="l",N149&lt;&gt;"01"),VLOOKUP(I149,$BA$2:$BB$6,2,1),"")&amp;IF(AND(Q149="n",AC149="l",N149="01"),VLOOKUP(I149,$BJ$2:$BK$3,2,1),"")&amp;IF(AC149="d",VLOOKUP(H149,$BM$2:$BN$3,2,1),"")</f>
        <v>1,1</v>
      </c>
    </row>
    <row r="150" spans="1:33" ht="18" customHeight="1" x14ac:dyDescent="0.25">
      <c r="A150" s="106">
        <v>120</v>
      </c>
      <c r="B150" s="107" t="s">
        <v>307</v>
      </c>
      <c r="C150" s="108"/>
      <c r="D150" s="108"/>
      <c r="E150" s="108"/>
      <c r="F150" s="107" t="s">
        <v>308</v>
      </c>
      <c r="G150" s="109"/>
      <c r="H150" s="81">
        <v>2</v>
      </c>
      <c r="I150" s="81">
        <v>42</v>
      </c>
      <c r="J150" s="81">
        <v>30</v>
      </c>
      <c r="K150" s="81">
        <f t="shared" si="34"/>
        <v>0</v>
      </c>
      <c r="L150" s="81">
        <v>0</v>
      </c>
      <c r="M150" s="81">
        <f t="shared" si="36"/>
        <v>4</v>
      </c>
      <c r="N150" s="81" t="str">
        <f t="shared" si="49"/>
        <v>08</v>
      </c>
      <c r="O150" s="110" t="s">
        <v>90</v>
      </c>
      <c r="P150" s="6" t="str">
        <f t="shared" si="37"/>
        <v>06</v>
      </c>
      <c r="Q150" s="6" t="str">
        <f t="shared" si="35"/>
        <v>tc</v>
      </c>
      <c r="R150" s="6" t="str">
        <f t="shared" si="38"/>
        <v/>
      </c>
      <c r="S150" s="6" t="str">
        <f t="shared" si="40"/>
        <v>L</v>
      </c>
      <c r="T150" s="58">
        <f t="shared" si="41"/>
        <v>1.1000000000000001</v>
      </c>
      <c r="U150" s="58">
        <f t="shared" si="46"/>
        <v>1</v>
      </c>
      <c r="V150" s="58">
        <f t="shared" si="47"/>
        <v>1</v>
      </c>
      <c r="W150" s="58">
        <f t="shared" si="48"/>
        <v>1</v>
      </c>
      <c r="X150" s="58">
        <f t="shared" si="39"/>
        <v>0</v>
      </c>
      <c r="Y150" s="58">
        <f t="shared" si="42"/>
        <v>36</v>
      </c>
      <c r="Z150" s="6">
        <f t="shared" si="43"/>
        <v>0</v>
      </c>
      <c r="AA150" s="68">
        <f t="shared" si="44"/>
        <v>0</v>
      </c>
      <c r="AC150" s="6" t="str">
        <f t="shared" si="45"/>
        <v>L</v>
      </c>
      <c r="AE150" s="69" t="str">
        <f t="shared" si="50"/>
        <v>1,1</v>
      </c>
    </row>
    <row r="151" spans="1:33" ht="18" customHeight="1" x14ac:dyDescent="0.25">
      <c r="A151" s="106">
        <v>121</v>
      </c>
      <c r="B151" s="107" t="s">
        <v>307</v>
      </c>
      <c r="C151" s="108"/>
      <c r="D151" s="108"/>
      <c r="E151" s="108"/>
      <c r="F151" s="107" t="s">
        <v>309</v>
      </c>
      <c r="G151" s="109"/>
      <c r="H151" s="81">
        <v>2</v>
      </c>
      <c r="I151" s="81">
        <v>43</v>
      </c>
      <c r="J151" s="81">
        <v>30</v>
      </c>
      <c r="K151" s="81">
        <f t="shared" ref="K151:K174" si="51">IF(AND(VALUE(N151)=2,J151&gt;0,L151&gt;0,I151&gt;40),2,IF(AND(VALUE(N151)=2,J151&gt;0,L151&gt;0,I151&lt;=40),1,IF(AND(VALUE(N151)&gt;2,J151&gt;0,L151&gt;0,I151&lt;=55),1,IF(AND(VALUE(N151)&gt;2,J151&gt;0,L151&gt;0,I151&gt;55),2,0))))</f>
        <v>0</v>
      </c>
      <c r="L151" s="81">
        <v>0</v>
      </c>
      <c r="M151" s="81">
        <f t="shared" si="36"/>
        <v>4</v>
      </c>
      <c r="N151" s="81" t="str">
        <f t="shared" si="49"/>
        <v>08</v>
      </c>
      <c r="O151" s="110" t="s">
        <v>190</v>
      </c>
      <c r="P151" s="6" t="str">
        <f t="shared" si="37"/>
        <v>06</v>
      </c>
      <c r="Q151" s="6" t="str">
        <f t="shared" si="35"/>
        <v>tc</v>
      </c>
      <c r="R151" s="6" t="str">
        <f t="shared" si="38"/>
        <v/>
      </c>
      <c r="S151" s="6" t="str">
        <f t="shared" si="40"/>
        <v>L</v>
      </c>
      <c r="T151" s="58">
        <f t="shared" si="41"/>
        <v>1.1000000000000001</v>
      </c>
      <c r="U151" s="58">
        <f t="shared" si="46"/>
        <v>1</v>
      </c>
      <c r="V151" s="58">
        <f t="shared" si="47"/>
        <v>1</v>
      </c>
      <c r="W151" s="58">
        <f t="shared" si="48"/>
        <v>1</v>
      </c>
      <c r="X151" s="58">
        <f t="shared" si="39"/>
        <v>0</v>
      </c>
      <c r="Y151" s="58">
        <f t="shared" si="42"/>
        <v>36</v>
      </c>
      <c r="Z151" s="6">
        <f t="shared" si="43"/>
        <v>0</v>
      </c>
      <c r="AA151" s="68">
        <f t="shared" si="44"/>
        <v>0</v>
      </c>
      <c r="AC151" s="6" t="str">
        <f t="shared" si="45"/>
        <v>L</v>
      </c>
      <c r="AE151" s="69" t="str">
        <f t="shared" si="50"/>
        <v>1,1</v>
      </c>
    </row>
    <row r="152" spans="1:33" ht="18" customHeight="1" x14ac:dyDescent="0.25">
      <c r="A152" s="106">
        <v>122</v>
      </c>
      <c r="B152" s="107" t="s">
        <v>307</v>
      </c>
      <c r="C152" s="108"/>
      <c r="D152" s="108"/>
      <c r="E152" s="108"/>
      <c r="F152" s="107" t="s">
        <v>310</v>
      </c>
      <c r="G152" s="109"/>
      <c r="H152" s="81">
        <v>2</v>
      </c>
      <c r="I152" s="81">
        <v>62</v>
      </c>
      <c r="J152" s="81">
        <v>30</v>
      </c>
      <c r="K152" s="81">
        <f t="shared" si="51"/>
        <v>0</v>
      </c>
      <c r="L152" s="81">
        <v>0</v>
      </c>
      <c r="M152" s="81">
        <f t="shared" si="36"/>
        <v>4</v>
      </c>
      <c r="N152" s="81" t="str">
        <f t="shared" si="49"/>
        <v>08</v>
      </c>
      <c r="O152" s="110" t="s">
        <v>90</v>
      </c>
      <c r="P152" s="6" t="str">
        <f t="shared" si="37"/>
        <v>07</v>
      </c>
      <c r="Q152" s="6" t="str">
        <f t="shared" si="35"/>
        <v>tc</v>
      </c>
      <c r="R152" s="6" t="str">
        <f t="shared" si="38"/>
        <v/>
      </c>
      <c r="S152" s="6" t="str">
        <f t="shared" si="40"/>
        <v>L</v>
      </c>
      <c r="T152" s="58">
        <f t="shared" si="41"/>
        <v>1.3</v>
      </c>
      <c r="U152" s="58">
        <f t="shared" si="46"/>
        <v>1</v>
      </c>
      <c r="V152" s="58">
        <f t="shared" si="47"/>
        <v>1</v>
      </c>
      <c r="W152" s="58">
        <f t="shared" si="48"/>
        <v>1</v>
      </c>
      <c r="X152" s="58">
        <f t="shared" si="39"/>
        <v>0</v>
      </c>
      <c r="Y152" s="58">
        <f t="shared" si="42"/>
        <v>42</v>
      </c>
      <c r="Z152" s="6">
        <f t="shared" si="43"/>
        <v>0</v>
      </c>
      <c r="AA152" s="68">
        <f t="shared" si="44"/>
        <v>0</v>
      </c>
      <c r="AC152" s="6" t="str">
        <f t="shared" si="45"/>
        <v>L</v>
      </c>
      <c r="AE152" s="69" t="str">
        <f t="shared" si="50"/>
        <v>1,3</v>
      </c>
    </row>
    <row r="153" spans="1:33" ht="18" customHeight="1" x14ac:dyDescent="0.25">
      <c r="A153" s="106">
        <v>123</v>
      </c>
      <c r="B153" s="107" t="s">
        <v>311</v>
      </c>
      <c r="C153" s="108"/>
      <c r="D153" s="108"/>
      <c r="E153" s="108"/>
      <c r="F153" s="107" t="s">
        <v>312</v>
      </c>
      <c r="G153" s="109"/>
      <c r="H153" s="81">
        <v>1</v>
      </c>
      <c r="I153" s="81">
        <v>29</v>
      </c>
      <c r="J153" s="81">
        <v>0</v>
      </c>
      <c r="K153" s="81">
        <f t="shared" si="51"/>
        <v>0</v>
      </c>
      <c r="L153" s="81">
        <v>34</v>
      </c>
      <c r="M153" s="81">
        <f t="shared" si="36"/>
        <v>0</v>
      </c>
      <c r="N153" s="81" t="str">
        <f t="shared" si="49"/>
        <v>08</v>
      </c>
      <c r="O153" s="110" t="s">
        <v>190</v>
      </c>
      <c r="P153" s="6" t="str">
        <f t="shared" si="37"/>
        <v>06</v>
      </c>
      <c r="Q153" s="6" t="str">
        <f t="shared" si="35"/>
        <v>tc</v>
      </c>
      <c r="R153" s="6" t="str">
        <f t="shared" si="38"/>
        <v/>
      </c>
      <c r="S153" s="6" t="str">
        <f t="shared" si="40"/>
        <v>T</v>
      </c>
      <c r="T153" s="58">
        <f t="shared" si="41"/>
        <v>24</v>
      </c>
      <c r="U153" s="58">
        <f t="shared" si="46"/>
        <v>1</v>
      </c>
      <c r="V153" s="58">
        <f t="shared" si="47"/>
        <v>1</v>
      </c>
      <c r="W153" s="58">
        <f t="shared" si="48"/>
        <v>1</v>
      </c>
      <c r="X153" s="58">
        <f t="shared" si="39"/>
        <v>0</v>
      </c>
      <c r="Y153" s="58">
        <f t="shared" si="42"/>
        <v>24</v>
      </c>
      <c r="Z153" s="6">
        <f t="shared" si="43"/>
        <v>0</v>
      </c>
      <c r="AA153" s="68">
        <f t="shared" si="44"/>
        <v>0</v>
      </c>
      <c r="AB153" s="7" t="s">
        <v>222</v>
      </c>
      <c r="AC153" s="6" t="str">
        <f t="shared" si="45"/>
        <v>T</v>
      </c>
      <c r="AE153" s="69" t="str">
        <f t="shared" si="50"/>
        <v>24</v>
      </c>
    </row>
    <row r="154" spans="1:33" ht="18" customHeight="1" x14ac:dyDescent="0.25">
      <c r="A154" s="106">
        <v>124</v>
      </c>
      <c r="B154" s="107" t="s">
        <v>311</v>
      </c>
      <c r="C154" s="108"/>
      <c r="D154" s="108"/>
      <c r="E154" s="108"/>
      <c r="F154" s="107" t="s">
        <v>313</v>
      </c>
      <c r="G154" s="109"/>
      <c r="H154" s="81">
        <v>1</v>
      </c>
      <c r="I154" s="81">
        <v>29</v>
      </c>
      <c r="J154" s="81">
        <v>0</v>
      </c>
      <c r="K154" s="81">
        <f t="shared" si="51"/>
        <v>0</v>
      </c>
      <c r="L154" s="81">
        <v>34</v>
      </c>
      <c r="M154" s="81">
        <f t="shared" si="36"/>
        <v>0</v>
      </c>
      <c r="N154" s="81" t="str">
        <f t="shared" si="49"/>
        <v>08</v>
      </c>
      <c r="O154" s="110" t="s">
        <v>190</v>
      </c>
      <c r="P154" s="6" t="str">
        <f t="shared" si="37"/>
        <v>06</v>
      </c>
      <c r="Q154" s="6" t="str">
        <f t="shared" ref="Q154:Q217" si="52">IF(LEN(B154)=9,"tc",IF(LEN(B154)=7,"n",""))</f>
        <v>tc</v>
      </c>
      <c r="R154" s="6" t="str">
        <f t="shared" si="38"/>
        <v/>
      </c>
      <c r="S154" s="6" t="str">
        <f t="shared" si="40"/>
        <v>T</v>
      </c>
      <c r="T154" s="58">
        <f t="shared" si="41"/>
        <v>24</v>
      </c>
      <c r="U154" s="58">
        <f t="shared" si="46"/>
        <v>1</v>
      </c>
      <c r="V154" s="58">
        <f t="shared" si="47"/>
        <v>1</v>
      </c>
      <c r="W154" s="58">
        <f t="shared" si="48"/>
        <v>1</v>
      </c>
      <c r="X154" s="58">
        <f t="shared" si="39"/>
        <v>0</v>
      </c>
      <c r="Y154" s="58">
        <f t="shared" si="42"/>
        <v>24</v>
      </c>
      <c r="Z154" s="6">
        <f t="shared" si="43"/>
        <v>0</v>
      </c>
      <c r="AA154" s="68">
        <f t="shared" si="44"/>
        <v>0</v>
      </c>
      <c r="AB154" s="7" t="s">
        <v>222</v>
      </c>
      <c r="AC154" s="6" t="str">
        <f t="shared" si="45"/>
        <v>T</v>
      </c>
      <c r="AE154" s="69" t="str">
        <f t="shared" si="50"/>
        <v>24</v>
      </c>
    </row>
    <row r="155" spans="1:33" ht="18" customHeight="1" x14ac:dyDescent="0.25">
      <c r="A155" s="106">
        <v>125</v>
      </c>
      <c r="B155" s="107" t="s">
        <v>314</v>
      </c>
      <c r="C155" s="108"/>
      <c r="D155" s="108"/>
      <c r="E155" s="108"/>
      <c r="F155" s="107" t="s">
        <v>315</v>
      </c>
      <c r="G155" s="109"/>
      <c r="H155" s="81">
        <v>2</v>
      </c>
      <c r="I155" s="81">
        <v>55</v>
      </c>
      <c r="J155" s="81">
        <v>30</v>
      </c>
      <c r="K155" s="81">
        <f t="shared" si="51"/>
        <v>0</v>
      </c>
      <c r="L155" s="81">
        <v>0</v>
      </c>
      <c r="M155" s="81">
        <f t="shared" si="36"/>
        <v>4</v>
      </c>
      <c r="N155" s="81" t="str">
        <f t="shared" si="49"/>
        <v>08</v>
      </c>
      <c r="O155" s="110" t="s">
        <v>190</v>
      </c>
      <c r="P155" s="6" t="str">
        <f t="shared" si="37"/>
        <v>06</v>
      </c>
      <c r="Q155" s="6" t="str">
        <f t="shared" si="52"/>
        <v>tc</v>
      </c>
      <c r="R155" s="6" t="str">
        <f t="shared" si="38"/>
        <v/>
      </c>
      <c r="S155" s="6" t="str">
        <f t="shared" si="40"/>
        <v>L</v>
      </c>
      <c r="T155" s="58">
        <f t="shared" si="41"/>
        <v>1.2</v>
      </c>
      <c r="U155" s="58">
        <f t="shared" si="46"/>
        <v>1</v>
      </c>
      <c r="V155" s="58">
        <f t="shared" si="47"/>
        <v>1</v>
      </c>
      <c r="W155" s="58">
        <f t="shared" si="48"/>
        <v>1</v>
      </c>
      <c r="X155" s="58">
        <f t="shared" si="39"/>
        <v>0</v>
      </c>
      <c r="Y155" s="58">
        <f t="shared" si="42"/>
        <v>39</v>
      </c>
      <c r="Z155" s="6">
        <f t="shared" si="43"/>
        <v>0</v>
      </c>
      <c r="AA155" s="68">
        <f t="shared" si="44"/>
        <v>0</v>
      </c>
      <c r="AC155" s="6" t="str">
        <f t="shared" si="45"/>
        <v>L</v>
      </c>
      <c r="AE155" s="69" t="str">
        <f t="shared" si="50"/>
        <v>1,2</v>
      </c>
    </row>
    <row r="156" spans="1:33" ht="18" customHeight="1" x14ac:dyDescent="0.25">
      <c r="A156" s="106">
        <v>126</v>
      </c>
      <c r="B156" s="107" t="s">
        <v>316</v>
      </c>
      <c r="C156" s="108"/>
      <c r="D156" s="108"/>
      <c r="E156" s="108"/>
      <c r="F156" s="107" t="s">
        <v>317</v>
      </c>
      <c r="G156" s="109"/>
      <c r="H156" s="81">
        <v>1</v>
      </c>
      <c r="I156" s="81">
        <v>21</v>
      </c>
      <c r="J156" s="81">
        <v>0</v>
      </c>
      <c r="K156" s="81">
        <f t="shared" si="51"/>
        <v>0</v>
      </c>
      <c r="L156" s="81">
        <v>34</v>
      </c>
      <c r="M156" s="81">
        <f t="shared" si="36"/>
        <v>0</v>
      </c>
      <c r="N156" s="81" t="str">
        <f t="shared" si="49"/>
        <v>08</v>
      </c>
      <c r="O156" s="110" t="s">
        <v>190</v>
      </c>
      <c r="P156" s="6" t="str">
        <f t="shared" si="37"/>
        <v>07</v>
      </c>
      <c r="Q156" s="6" t="str">
        <f t="shared" si="52"/>
        <v>tc</v>
      </c>
      <c r="R156" s="6" t="str">
        <f t="shared" si="38"/>
        <v/>
      </c>
      <c r="S156" s="6" t="str">
        <f t="shared" si="40"/>
        <v>T</v>
      </c>
      <c r="T156" s="58">
        <f t="shared" si="41"/>
        <v>22</v>
      </c>
      <c r="U156" s="58">
        <f t="shared" si="46"/>
        <v>1</v>
      </c>
      <c r="V156" s="58">
        <f t="shared" si="47"/>
        <v>1</v>
      </c>
      <c r="W156" s="58">
        <f t="shared" si="48"/>
        <v>1</v>
      </c>
      <c r="X156" s="58">
        <f t="shared" si="39"/>
        <v>0</v>
      </c>
      <c r="Y156" s="58">
        <f t="shared" si="42"/>
        <v>22</v>
      </c>
      <c r="Z156" s="6">
        <f t="shared" si="43"/>
        <v>0</v>
      </c>
      <c r="AA156" s="68">
        <f t="shared" si="44"/>
        <v>0</v>
      </c>
      <c r="AB156" s="7" t="s">
        <v>318</v>
      </c>
      <c r="AC156" s="6" t="str">
        <f t="shared" si="45"/>
        <v>T</v>
      </c>
      <c r="AE156" s="69" t="str">
        <f t="shared" si="50"/>
        <v>22</v>
      </c>
    </row>
    <row r="157" spans="1:33" ht="18" customHeight="1" x14ac:dyDescent="0.25">
      <c r="A157" s="106">
        <v>127</v>
      </c>
      <c r="B157" s="107" t="s">
        <v>316</v>
      </c>
      <c r="C157" s="108"/>
      <c r="D157" s="108"/>
      <c r="E157" s="108"/>
      <c r="F157" s="107" t="s">
        <v>319</v>
      </c>
      <c r="G157" s="109"/>
      <c r="H157" s="81">
        <v>1</v>
      </c>
      <c r="I157" s="81">
        <v>21</v>
      </c>
      <c r="J157" s="81">
        <v>0</v>
      </c>
      <c r="K157" s="81">
        <f t="shared" si="51"/>
        <v>0</v>
      </c>
      <c r="L157" s="81">
        <v>34</v>
      </c>
      <c r="M157" s="81">
        <f t="shared" si="36"/>
        <v>0</v>
      </c>
      <c r="N157" s="81" t="str">
        <f t="shared" si="49"/>
        <v>08</v>
      </c>
      <c r="O157" s="110" t="s">
        <v>90</v>
      </c>
      <c r="P157" s="6" t="str">
        <f t="shared" si="37"/>
        <v>07</v>
      </c>
      <c r="Q157" s="6" t="str">
        <f t="shared" si="52"/>
        <v>tc</v>
      </c>
      <c r="R157" s="6" t="str">
        <f t="shared" si="38"/>
        <v/>
      </c>
      <c r="S157" s="6" t="str">
        <f t="shared" si="40"/>
        <v>T</v>
      </c>
      <c r="T157" s="58">
        <f t="shared" si="41"/>
        <v>22</v>
      </c>
      <c r="U157" s="58">
        <f t="shared" si="46"/>
        <v>1</v>
      </c>
      <c r="V157" s="58">
        <f t="shared" si="47"/>
        <v>1</v>
      </c>
      <c r="W157" s="58">
        <f t="shared" si="48"/>
        <v>1</v>
      </c>
      <c r="X157" s="58">
        <f t="shared" si="39"/>
        <v>0</v>
      </c>
      <c r="Y157" s="58">
        <f t="shared" si="42"/>
        <v>22</v>
      </c>
      <c r="Z157" s="6">
        <f t="shared" si="43"/>
        <v>0</v>
      </c>
      <c r="AA157" s="68">
        <f t="shared" si="44"/>
        <v>0</v>
      </c>
      <c r="AB157" s="7" t="s">
        <v>318</v>
      </c>
      <c r="AC157" s="6" t="str">
        <f t="shared" si="45"/>
        <v>T</v>
      </c>
      <c r="AE157" s="69" t="str">
        <f t="shared" si="50"/>
        <v>22</v>
      </c>
    </row>
    <row r="158" spans="1:33" ht="18" customHeight="1" x14ac:dyDescent="0.25">
      <c r="A158" s="106">
        <v>128</v>
      </c>
      <c r="B158" s="107" t="s">
        <v>316</v>
      </c>
      <c r="C158" s="108"/>
      <c r="D158" s="108"/>
      <c r="E158" s="108"/>
      <c r="F158" s="107" t="s">
        <v>320</v>
      </c>
      <c r="G158" s="109"/>
      <c r="H158" s="81">
        <v>1</v>
      </c>
      <c r="I158" s="81">
        <v>20</v>
      </c>
      <c r="J158" s="81">
        <v>0</v>
      </c>
      <c r="K158" s="81">
        <f t="shared" si="51"/>
        <v>0</v>
      </c>
      <c r="L158" s="81">
        <v>34</v>
      </c>
      <c r="M158" s="81">
        <f t="shared" si="36"/>
        <v>0</v>
      </c>
      <c r="N158" s="81" t="str">
        <f t="shared" si="49"/>
        <v>08</v>
      </c>
      <c r="O158" s="110" t="s">
        <v>90</v>
      </c>
      <c r="P158" s="6" t="str">
        <f t="shared" si="37"/>
        <v>07</v>
      </c>
      <c r="Q158" s="6" t="str">
        <f t="shared" si="52"/>
        <v>tc</v>
      </c>
      <c r="R158" s="6" t="str">
        <f t="shared" si="38"/>
        <v/>
      </c>
      <c r="S158" s="6" t="str">
        <f t="shared" si="40"/>
        <v>T</v>
      </c>
      <c r="T158" s="58">
        <f t="shared" si="41"/>
        <v>20</v>
      </c>
      <c r="U158" s="58">
        <f t="shared" si="46"/>
        <v>1</v>
      </c>
      <c r="V158" s="58">
        <f t="shared" si="47"/>
        <v>1</v>
      </c>
      <c r="W158" s="58">
        <f t="shared" si="48"/>
        <v>1</v>
      </c>
      <c r="X158" s="58">
        <f t="shared" si="39"/>
        <v>0</v>
      </c>
      <c r="Y158" s="58">
        <f t="shared" si="42"/>
        <v>20</v>
      </c>
      <c r="Z158" s="6">
        <f t="shared" si="43"/>
        <v>0</v>
      </c>
      <c r="AA158" s="68">
        <f t="shared" si="44"/>
        <v>0</v>
      </c>
      <c r="AB158" s="7" t="s">
        <v>318</v>
      </c>
      <c r="AC158" s="6" t="str">
        <f t="shared" si="45"/>
        <v>T</v>
      </c>
      <c r="AE158" s="69" t="str">
        <f t="shared" si="50"/>
        <v>20</v>
      </c>
      <c r="AF158" s="6" t="e">
        <f>FIND("nghiệp",F158)</f>
        <v>#VALUE!</v>
      </c>
      <c r="AG158" s="6">
        <f>IF(IFERROR(FIND("nghiệp",F158),0)&gt;0,"tn",IFERROR(FIND("nghiệp",F158),0))</f>
        <v>0</v>
      </c>
    </row>
    <row r="159" spans="1:33" ht="18" customHeight="1" x14ac:dyDescent="0.25">
      <c r="A159" s="106">
        <v>129</v>
      </c>
      <c r="B159" s="107" t="s">
        <v>321</v>
      </c>
      <c r="C159" s="108"/>
      <c r="D159" s="108"/>
      <c r="E159" s="108"/>
      <c r="F159" s="107" t="s">
        <v>322</v>
      </c>
      <c r="G159" s="109"/>
      <c r="H159" s="81">
        <v>2</v>
      </c>
      <c r="I159" s="81">
        <v>62</v>
      </c>
      <c r="J159" s="81">
        <v>0</v>
      </c>
      <c r="K159" s="81">
        <f t="shared" si="51"/>
        <v>0</v>
      </c>
      <c r="L159" s="81">
        <v>96</v>
      </c>
      <c r="M159" s="81">
        <f t="shared" si="36"/>
        <v>0</v>
      </c>
      <c r="N159" s="81" t="str">
        <f t="shared" si="49"/>
        <v>08</v>
      </c>
      <c r="O159" s="110" t="s">
        <v>90</v>
      </c>
      <c r="P159" s="6" t="str">
        <f t="shared" si="37"/>
        <v>07</v>
      </c>
      <c r="Q159" s="6" t="str">
        <f t="shared" si="52"/>
        <v>tc</v>
      </c>
      <c r="R159" s="6" t="str">
        <f t="shared" si="38"/>
        <v/>
      </c>
      <c r="S159" s="6" t="str">
        <f t="shared" si="40"/>
        <v>T</v>
      </c>
      <c r="T159" s="58">
        <f t="shared" si="41"/>
        <v>1</v>
      </c>
      <c r="U159" s="58">
        <f t="shared" si="46"/>
        <v>1</v>
      </c>
      <c r="V159" s="58">
        <f t="shared" si="47"/>
        <v>1</v>
      </c>
      <c r="W159" s="58">
        <f t="shared" si="48"/>
        <v>1</v>
      </c>
      <c r="X159" s="58">
        <f t="shared" si="39"/>
        <v>0</v>
      </c>
      <c r="Y159" s="58">
        <f t="shared" si="42"/>
        <v>62</v>
      </c>
      <c r="Z159" s="6">
        <f t="shared" si="43"/>
        <v>0</v>
      </c>
      <c r="AA159" s="68">
        <f t="shared" si="44"/>
        <v>0</v>
      </c>
      <c r="AC159" s="6" t="str">
        <f t="shared" si="45"/>
        <v>tn</v>
      </c>
      <c r="AE159" s="69" t="str">
        <f t="shared" si="50"/>
        <v/>
      </c>
      <c r="AF159" s="6">
        <f>FIND("nghiệp",F159)</f>
        <v>14</v>
      </c>
      <c r="AG159" s="6" t="str">
        <f>IF(IFERROR(FIND("nghiệp",F159),0)&gt;0,"tn",IFERROR(FIND("nghiệp",F159),0))</f>
        <v>tn</v>
      </c>
    </row>
    <row r="160" spans="1:33" ht="18" customHeight="1" x14ac:dyDescent="0.25">
      <c r="A160" s="106">
        <v>130</v>
      </c>
      <c r="B160" s="107" t="s">
        <v>323</v>
      </c>
      <c r="C160" s="108"/>
      <c r="D160" s="108"/>
      <c r="E160" s="108"/>
      <c r="F160" s="107" t="s">
        <v>324</v>
      </c>
      <c r="G160" s="109"/>
      <c r="H160" s="81">
        <v>2</v>
      </c>
      <c r="I160" s="81">
        <v>29</v>
      </c>
      <c r="J160" s="81">
        <v>0</v>
      </c>
      <c r="K160" s="81">
        <f t="shared" si="51"/>
        <v>0</v>
      </c>
      <c r="L160" s="81">
        <v>96</v>
      </c>
      <c r="M160" s="81">
        <f t="shared" si="36"/>
        <v>0</v>
      </c>
      <c r="N160" s="81" t="str">
        <f t="shared" si="49"/>
        <v>08</v>
      </c>
      <c r="O160" s="110" t="s">
        <v>90</v>
      </c>
      <c r="P160" s="6" t="str">
        <f t="shared" si="37"/>
        <v>06</v>
      </c>
      <c r="Q160" s="6" t="str">
        <f t="shared" si="52"/>
        <v>tc</v>
      </c>
      <c r="R160" s="6" t="str">
        <f t="shared" si="38"/>
        <v/>
      </c>
      <c r="S160" s="6" t="str">
        <f t="shared" si="40"/>
        <v>T</v>
      </c>
      <c r="T160" s="58">
        <f t="shared" si="41"/>
        <v>1</v>
      </c>
      <c r="U160" s="58">
        <f t="shared" si="46"/>
        <v>1</v>
      </c>
      <c r="V160" s="58">
        <f t="shared" si="47"/>
        <v>1</v>
      </c>
      <c r="W160" s="58">
        <f t="shared" si="48"/>
        <v>1</v>
      </c>
      <c r="X160" s="58">
        <f t="shared" si="39"/>
        <v>0</v>
      </c>
      <c r="Y160" s="58">
        <f t="shared" si="42"/>
        <v>29</v>
      </c>
      <c r="Z160" s="6">
        <f t="shared" si="43"/>
        <v>0</v>
      </c>
      <c r="AA160" s="68">
        <f t="shared" si="44"/>
        <v>0</v>
      </c>
      <c r="AC160" s="6" t="str">
        <f t="shared" si="45"/>
        <v>tn</v>
      </c>
      <c r="AE160" s="69" t="str">
        <f t="shared" si="50"/>
        <v/>
      </c>
      <c r="AF160" s="6">
        <f>IFERROR(FIND("nghiệp",F160),0)+IFERROR(FIND("cuối khóa",F160),0)</f>
        <v>14</v>
      </c>
    </row>
    <row r="161" spans="1:43" ht="18" customHeight="1" x14ac:dyDescent="0.25">
      <c r="A161" s="106">
        <v>131</v>
      </c>
      <c r="B161" s="107" t="s">
        <v>325</v>
      </c>
      <c r="C161" s="108"/>
      <c r="D161" s="108"/>
      <c r="E161" s="108"/>
      <c r="F161" s="107" t="s">
        <v>326</v>
      </c>
      <c r="G161" s="109"/>
      <c r="H161" s="81">
        <v>2</v>
      </c>
      <c r="I161" s="81">
        <v>55</v>
      </c>
      <c r="J161" s="81">
        <v>0</v>
      </c>
      <c r="K161" s="81">
        <f t="shared" si="51"/>
        <v>0</v>
      </c>
      <c r="L161" s="81">
        <v>96</v>
      </c>
      <c r="M161" s="81">
        <f t="shared" si="36"/>
        <v>0</v>
      </c>
      <c r="N161" s="81" t="str">
        <f t="shared" si="49"/>
        <v>08</v>
      </c>
      <c r="O161" s="110" t="s">
        <v>190</v>
      </c>
      <c r="P161" s="6" t="str">
        <f t="shared" si="37"/>
        <v>06</v>
      </c>
      <c r="Q161" s="6" t="str">
        <f t="shared" si="52"/>
        <v>tc</v>
      </c>
      <c r="R161" s="6" t="str">
        <f t="shared" si="38"/>
        <v/>
      </c>
      <c r="S161" s="6" t="str">
        <f t="shared" si="40"/>
        <v>T</v>
      </c>
      <c r="T161" s="58">
        <f t="shared" si="41"/>
        <v>1</v>
      </c>
      <c r="U161" s="58">
        <f t="shared" si="46"/>
        <v>1</v>
      </c>
      <c r="V161" s="58">
        <f t="shared" si="47"/>
        <v>1</v>
      </c>
      <c r="W161" s="58">
        <f t="shared" si="48"/>
        <v>1</v>
      </c>
      <c r="X161" s="58">
        <f t="shared" si="39"/>
        <v>0</v>
      </c>
      <c r="Y161" s="58">
        <f t="shared" si="42"/>
        <v>55</v>
      </c>
      <c r="Z161" s="6">
        <f t="shared" si="43"/>
        <v>0</v>
      </c>
      <c r="AA161" s="68">
        <f t="shared" si="44"/>
        <v>0</v>
      </c>
      <c r="AC161" s="6" t="str">
        <f t="shared" si="45"/>
        <v>tn</v>
      </c>
      <c r="AE161" s="69" t="str">
        <f t="shared" si="50"/>
        <v/>
      </c>
    </row>
    <row r="162" spans="1:43" ht="18" customHeight="1" x14ac:dyDescent="0.25">
      <c r="A162" s="106">
        <v>132</v>
      </c>
      <c r="B162" s="107" t="s">
        <v>327</v>
      </c>
      <c r="C162" s="108"/>
      <c r="D162" s="108"/>
      <c r="E162" s="108"/>
      <c r="F162" s="107" t="s">
        <v>328</v>
      </c>
      <c r="G162" s="109"/>
      <c r="H162" s="81">
        <v>1</v>
      </c>
      <c r="I162" s="81">
        <v>59</v>
      </c>
      <c r="J162" s="81">
        <v>0</v>
      </c>
      <c r="K162" s="81">
        <f t="shared" si="51"/>
        <v>0</v>
      </c>
      <c r="L162" s="81">
        <v>48</v>
      </c>
      <c r="M162" s="81">
        <f t="shared" si="36"/>
        <v>0</v>
      </c>
      <c r="N162" s="81" t="str">
        <f t="shared" si="49"/>
        <v>09</v>
      </c>
      <c r="O162" s="110" t="s">
        <v>90</v>
      </c>
      <c r="P162" s="6" t="str">
        <f t="shared" si="37"/>
        <v>08</v>
      </c>
      <c r="Q162" s="6" t="str">
        <f t="shared" si="52"/>
        <v>tc</v>
      </c>
      <c r="R162" s="6" t="str">
        <f t="shared" si="38"/>
        <v/>
      </c>
      <c r="S162" s="6" t="str">
        <f t="shared" si="40"/>
        <v>D</v>
      </c>
      <c r="T162" s="58">
        <f t="shared" si="41"/>
        <v>1.5</v>
      </c>
      <c r="U162" s="58">
        <f t="shared" si="46"/>
        <v>1</v>
      </c>
      <c r="V162" s="58">
        <f t="shared" si="47"/>
        <v>1</v>
      </c>
      <c r="W162" s="58">
        <f t="shared" si="48"/>
        <v>1</v>
      </c>
      <c r="X162" s="58">
        <f t="shared" si="39"/>
        <v>0</v>
      </c>
      <c r="Y162" s="58">
        <f t="shared" si="42"/>
        <v>88.5</v>
      </c>
      <c r="Z162" s="6">
        <f t="shared" si="43"/>
        <v>0</v>
      </c>
      <c r="AA162" s="68">
        <f t="shared" si="44"/>
        <v>0</v>
      </c>
      <c r="AC162" s="6" t="str">
        <f t="shared" si="45"/>
        <v>D</v>
      </c>
      <c r="AE162" s="69" t="str">
        <f t="shared" si="50"/>
        <v>1,5</v>
      </c>
    </row>
    <row r="163" spans="1:43" ht="18" customHeight="1" x14ac:dyDescent="0.25">
      <c r="A163" s="106">
        <v>133</v>
      </c>
      <c r="B163" s="107" t="s">
        <v>329</v>
      </c>
      <c r="C163" s="108"/>
      <c r="D163" s="108"/>
      <c r="E163" s="108"/>
      <c r="F163" s="107" t="s">
        <v>330</v>
      </c>
      <c r="G163" s="109"/>
      <c r="H163" s="81">
        <v>1</v>
      </c>
      <c r="I163" s="81">
        <v>10</v>
      </c>
      <c r="J163" s="81">
        <v>0</v>
      </c>
      <c r="K163" s="81">
        <f t="shared" si="51"/>
        <v>0</v>
      </c>
      <c r="L163" s="81">
        <v>48</v>
      </c>
      <c r="M163" s="81">
        <f t="shared" si="36"/>
        <v>0</v>
      </c>
      <c r="N163" s="81" t="str">
        <f t="shared" si="49"/>
        <v>09</v>
      </c>
      <c r="O163" s="110" t="s">
        <v>190</v>
      </c>
      <c r="P163" s="6" t="str">
        <f t="shared" si="37"/>
        <v>05</v>
      </c>
      <c r="Q163" s="6" t="str">
        <f t="shared" si="52"/>
        <v>tc</v>
      </c>
      <c r="R163" s="6" t="str">
        <f t="shared" si="38"/>
        <v/>
      </c>
      <c r="S163" s="6" t="str">
        <f t="shared" si="40"/>
        <v>D</v>
      </c>
      <c r="T163" s="58">
        <f t="shared" si="41"/>
        <v>1.5</v>
      </c>
      <c r="U163" s="58">
        <f t="shared" si="46"/>
        <v>1</v>
      </c>
      <c r="V163" s="58">
        <f t="shared" si="47"/>
        <v>1</v>
      </c>
      <c r="W163" s="58">
        <f t="shared" si="48"/>
        <v>1</v>
      </c>
      <c r="X163" s="58">
        <f t="shared" si="39"/>
        <v>0</v>
      </c>
      <c r="Y163" s="58">
        <f t="shared" si="42"/>
        <v>15</v>
      </c>
      <c r="Z163" s="6">
        <f t="shared" si="43"/>
        <v>0</v>
      </c>
      <c r="AA163" s="68">
        <f t="shared" si="44"/>
        <v>0</v>
      </c>
      <c r="AC163" s="6" t="str">
        <f t="shared" si="45"/>
        <v>D</v>
      </c>
      <c r="AE163" s="69" t="str">
        <f t="shared" si="50"/>
        <v>1,5</v>
      </c>
    </row>
    <row r="164" spans="1:43" ht="18" customHeight="1" x14ac:dyDescent="0.25">
      <c r="A164" s="106">
        <v>134</v>
      </c>
      <c r="B164" s="107" t="s">
        <v>331</v>
      </c>
      <c r="C164" s="108"/>
      <c r="D164" s="108"/>
      <c r="E164" s="108"/>
      <c r="F164" s="107" t="s">
        <v>332</v>
      </c>
      <c r="G164" s="109"/>
      <c r="H164" s="81">
        <v>3</v>
      </c>
      <c r="I164" s="81">
        <v>59</v>
      </c>
      <c r="J164" s="81">
        <v>42</v>
      </c>
      <c r="K164" s="81">
        <f t="shared" si="51"/>
        <v>2</v>
      </c>
      <c r="L164" s="81">
        <v>6</v>
      </c>
      <c r="M164" s="81">
        <f t="shared" si="36"/>
        <v>6</v>
      </c>
      <c r="N164" s="81" t="str">
        <f t="shared" si="49"/>
        <v>09</v>
      </c>
      <c r="O164" s="110" t="s">
        <v>90</v>
      </c>
      <c r="P164" s="6" t="str">
        <f>RIGHT(F164,2)</f>
        <v>08</v>
      </c>
      <c r="Q164" s="6" t="str">
        <f t="shared" si="52"/>
        <v>tc</v>
      </c>
      <c r="R164" s="6" t="str">
        <f t="shared" si="38"/>
        <v>tl</v>
      </c>
      <c r="S164" s="6" t="str">
        <f t="shared" si="40"/>
        <v>L</v>
      </c>
      <c r="T164" s="58">
        <f t="shared" si="41"/>
        <v>1.2</v>
      </c>
      <c r="U164" s="58">
        <f t="shared" si="46"/>
        <v>1</v>
      </c>
      <c r="V164" s="58">
        <f t="shared" si="47"/>
        <v>1</v>
      </c>
      <c r="W164" s="58">
        <f t="shared" si="48"/>
        <v>1</v>
      </c>
      <c r="X164" s="58">
        <f t="shared" si="39"/>
        <v>6</v>
      </c>
      <c r="Y164" s="58">
        <f t="shared" si="42"/>
        <v>60.9</v>
      </c>
      <c r="Z164" s="6">
        <f t="shared" si="43"/>
        <v>0</v>
      </c>
      <c r="AA164" s="68">
        <f t="shared" si="44"/>
        <v>0</v>
      </c>
      <c r="AC164" s="6" t="str">
        <f t="shared" si="45"/>
        <v>L</v>
      </c>
      <c r="AE164" s="69" t="str">
        <f t="shared" si="50"/>
        <v>1,2</v>
      </c>
    </row>
    <row r="165" spans="1:43" ht="18" customHeight="1" x14ac:dyDescent="0.25">
      <c r="A165" s="106">
        <v>135</v>
      </c>
      <c r="B165" s="107" t="s">
        <v>333</v>
      </c>
      <c r="C165" s="108"/>
      <c r="D165" s="108"/>
      <c r="E165" s="108"/>
      <c r="F165" s="107" t="s">
        <v>334</v>
      </c>
      <c r="G165" s="109"/>
      <c r="H165" s="81">
        <v>3</v>
      </c>
      <c r="I165" s="81">
        <v>59</v>
      </c>
      <c r="J165" s="81">
        <v>42</v>
      </c>
      <c r="K165" s="81">
        <f t="shared" si="51"/>
        <v>2</v>
      </c>
      <c r="L165" s="81">
        <v>6</v>
      </c>
      <c r="M165" s="81">
        <f t="shared" si="36"/>
        <v>6</v>
      </c>
      <c r="N165" s="81" t="str">
        <f t="shared" si="49"/>
        <v>09</v>
      </c>
      <c r="O165" s="110" t="s">
        <v>90</v>
      </c>
      <c r="P165" s="6" t="str">
        <f>RIGHT(F165,2)</f>
        <v>08</v>
      </c>
      <c r="Q165" s="6" t="str">
        <f t="shared" si="52"/>
        <v>tc</v>
      </c>
      <c r="R165" s="6" t="str">
        <f t="shared" si="38"/>
        <v>tl</v>
      </c>
      <c r="S165" s="6" t="str">
        <f t="shared" si="40"/>
        <v>L</v>
      </c>
      <c r="T165" s="58">
        <f t="shared" si="41"/>
        <v>1.2</v>
      </c>
      <c r="U165" s="58">
        <f t="shared" si="46"/>
        <v>1</v>
      </c>
      <c r="V165" s="58">
        <f t="shared" si="47"/>
        <v>1</v>
      </c>
      <c r="W165" s="58">
        <f t="shared" si="48"/>
        <v>1</v>
      </c>
      <c r="X165" s="58">
        <f t="shared" si="39"/>
        <v>6</v>
      </c>
      <c r="Y165" s="58">
        <f t="shared" si="42"/>
        <v>60.9</v>
      </c>
      <c r="Z165" s="6">
        <f t="shared" si="43"/>
        <v>0</v>
      </c>
      <c r="AA165" s="68">
        <f t="shared" si="44"/>
        <v>0</v>
      </c>
      <c r="AC165" s="6" t="str">
        <f t="shared" si="45"/>
        <v>L</v>
      </c>
      <c r="AE165" s="69" t="str">
        <f t="shared" si="50"/>
        <v>1,2</v>
      </c>
    </row>
    <row r="166" spans="1:43" ht="18" customHeight="1" x14ac:dyDescent="0.25">
      <c r="A166" s="106">
        <v>136</v>
      </c>
      <c r="B166" s="107" t="s">
        <v>335</v>
      </c>
      <c r="C166" s="108"/>
      <c r="D166" s="108"/>
      <c r="E166" s="108"/>
      <c r="F166" s="107" t="s">
        <v>336</v>
      </c>
      <c r="G166" s="109"/>
      <c r="H166" s="81">
        <v>3</v>
      </c>
      <c r="I166" s="81">
        <v>59</v>
      </c>
      <c r="J166" s="81">
        <v>42</v>
      </c>
      <c r="K166" s="81">
        <f t="shared" si="51"/>
        <v>2</v>
      </c>
      <c r="L166" s="81">
        <v>6</v>
      </c>
      <c r="M166" s="81">
        <f t="shared" si="36"/>
        <v>6</v>
      </c>
      <c r="N166" s="81" t="str">
        <f t="shared" si="49"/>
        <v>09</v>
      </c>
      <c r="O166" s="110" t="s">
        <v>90</v>
      </c>
      <c r="P166" s="6" t="str">
        <f>RIGHT(F166,2)</f>
        <v>08</v>
      </c>
      <c r="Q166" s="6" t="str">
        <f t="shared" si="52"/>
        <v>tc</v>
      </c>
      <c r="R166" s="6" t="str">
        <f t="shared" si="38"/>
        <v>tl</v>
      </c>
      <c r="S166" s="6" t="str">
        <f t="shared" si="40"/>
        <v>L</v>
      </c>
      <c r="T166" s="58">
        <f t="shared" si="41"/>
        <v>1.2</v>
      </c>
      <c r="U166" s="58">
        <f t="shared" si="46"/>
        <v>1</v>
      </c>
      <c r="V166" s="58">
        <f t="shared" si="47"/>
        <v>1</v>
      </c>
      <c r="W166" s="58">
        <f t="shared" si="48"/>
        <v>1</v>
      </c>
      <c r="X166" s="58">
        <f t="shared" si="39"/>
        <v>6</v>
      </c>
      <c r="Y166" s="58">
        <f t="shared" si="42"/>
        <v>60.9</v>
      </c>
      <c r="Z166" s="6">
        <f t="shared" si="43"/>
        <v>0</v>
      </c>
      <c r="AA166" s="68">
        <f t="shared" si="44"/>
        <v>0</v>
      </c>
      <c r="AC166" s="6" t="str">
        <f t="shared" si="45"/>
        <v>L</v>
      </c>
      <c r="AE166" s="69" t="str">
        <f t="shared" si="50"/>
        <v>1,2</v>
      </c>
    </row>
    <row r="167" spans="1:43" ht="18" customHeight="1" x14ac:dyDescent="0.25">
      <c r="A167" s="106">
        <v>137</v>
      </c>
      <c r="B167" s="107" t="s">
        <v>337</v>
      </c>
      <c r="C167" s="108"/>
      <c r="D167" s="108"/>
      <c r="E167" s="108"/>
      <c r="F167" s="107" t="s">
        <v>338</v>
      </c>
      <c r="G167" s="109"/>
      <c r="H167" s="81">
        <v>2</v>
      </c>
      <c r="I167" s="81">
        <v>59</v>
      </c>
      <c r="J167" s="81">
        <v>28</v>
      </c>
      <c r="K167" s="81">
        <f t="shared" si="51"/>
        <v>2</v>
      </c>
      <c r="L167" s="81">
        <v>4</v>
      </c>
      <c r="M167" s="81">
        <f t="shared" ref="M167:M174" si="53">IF(AND(VALUE(N167)&gt;1,J167&gt;0),H167*2,0)</f>
        <v>4</v>
      </c>
      <c r="N167" s="81" t="str">
        <f t="shared" si="49"/>
        <v>09</v>
      </c>
      <c r="O167" s="110" t="s">
        <v>90</v>
      </c>
      <c r="P167" s="6" t="str">
        <f>RIGHT(F167,2)</f>
        <v>08</v>
      </c>
      <c r="Q167" s="6" t="str">
        <f t="shared" si="52"/>
        <v>tc</v>
      </c>
      <c r="R167" s="6" t="str">
        <f t="shared" si="38"/>
        <v>tl</v>
      </c>
      <c r="S167" s="6" t="str">
        <f t="shared" si="40"/>
        <v>L</v>
      </c>
      <c r="T167" s="58">
        <f t="shared" si="41"/>
        <v>1.2</v>
      </c>
      <c r="U167" s="58">
        <f t="shared" si="46"/>
        <v>1</v>
      </c>
      <c r="V167" s="58">
        <f t="shared" si="47"/>
        <v>1</v>
      </c>
      <c r="W167" s="58">
        <f t="shared" si="48"/>
        <v>1</v>
      </c>
      <c r="X167" s="58">
        <f t="shared" si="39"/>
        <v>4</v>
      </c>
      <c r="Y167" s="58">
        <f t="shared" si="42"/>
        <v>40.6</v>
      </c>
      <c r="Z167" s="6">
        <f t="shared" si="43"/>
        <v>0</v>
      </c>
      <c r="AA167" s="68">
        <f t="shared" si="44"/>
        <v>0</v>
      </c>
      <c r="AC167" s="6" t="str">
        <f t="shared" si="45"/>
        <v>L</v>
      </c>
      <c r="AE167" s="69" t="str">
        <f t="shared" si="50"/>
        <v>1,2</v>
      </c>
    </row>
    <row r="168" spans="1:43" ht="18" customHeight="1" x14ac:dyDescent="0.25">
      <c r="A168" s="106">
        <v>138</v>
      </c>
      <c r="B168" s="107" t="s">
        <v>339</v>
      </c>
      <c r="C168" s="108"/>
      <c r="D168" s="108"/>
      <c r="E168" s="108"/>
      <c r="F168" s="107" t="s">
        <v>340</v>
      </c>
      <c r="G168" s="109"/>
      <c r="H168" s="81">
        <v>3</v>
      </c>
      <c r="I168" s="81">
        <v>35</v>
      </c>
      <c r="J168" s="81">
        <v>42</v>
      </c>
      <c r="K168" s="81">
        <f t="shared" si="51"/>
        <v>1</v>
      </c>
      <c r="L168" s="81">
        <v>6</v>
      </c>
      <c r="M168" s="81">
        <f t="shared" si="53"/>
        <v>6</v>
      </c>
      <c r="N168" s="81" t="str">
        <f t="shared" si="49"/>
        <v>09</v>
      </c>
      <c r="O168" s="110" t="s">
        <v>90</v>
      </c>
      <c r="P168" s="6" t="str">
        <f t="shared" ref="P168:P173" si="54">RIGHT(F168,2)</f>
        <v>08</v>
      </c>
      <c r="Q168" s="6" t="str">
        <f t="shared" si="52"/>
        <v>tc</v>
      </c>
      <c r="R168" s="6" t="str">
        <f t="shared" si="38"/>
        <v>tl</v>
      </c>
      <c r="S168" s="6" t="str">
        <f t="shared" si="40"/>
        <v>L</v>
      </c>
      <c r="T168" s="58">
        <f t="shared" si="41"/>
        <v>1</v>
      </c>
      <c r="U168" s="58">
        <f t="shared" si="46"/>
        <v>1</v>
      </c>
      <c r="V168" s="58">
        <f t="shared" si="47"/>
        <v>1</v>
      </c>
      <c r="W168" s="58">
        <f t="shared" si="48"/>
        <v>1</v>
      </c>
      <c r="X168" s="58">
        <f t="shared" si="39"/>
        <v>3</v>
      </c>
      <c r="Y168" s="58">
        <f t="shared" si="42"/>
        <v>49.5</v>
      </c>
      <c r="Z168" s="6">
        <f t="shared" si="43"/>
        <v>0</v>
      </c>
      <c r="AA168" s="68">
        <f t="shared" si="44"/>
        <v>0</v>
      </c>
      <c r="AC168" s="6" t="str">
        <f t="shared" si="45"/>
        <v>L</v>
      </c>
      <c r="AE168" s="69" t="str">
        <f t="shared" si="50"/>
        <v>1</v>
      </c>
    </row>
    <row r="169" spans="1:43" ht="18" customHeight="1" x14ac:dyDescent="0.25">
      <c r="A169" s="106">
        <v>139</v>
      </c>
      <c r="B169" s="107" t="s">
        <v>339</v>
      </c>
      <c r="C169" s="108"/>
      <c r="D169" s="108"/>
      <c r="E169" s="108"/>
      <c r="F169" s="107" t="s">
        <v>341</v>
      </c>
      <c r="G169" s="109"/>
      <c r="H169" s="81">
        <v>3</v>
      </c>
      <c r="I169" s="81">
        <v>35</v>
      </c>
      <c r="J169" s="81">
        <v>42</v>
      </c>
      <c r="K169" s="81">
        <f t="shared" si="51"/>
        <v>1</v>
      </c>
      <c r="L169" s="81">
        <v>6</v>
      </c>
      <c r="M169" s="81">
        <f t="shared" si="53"/>
        <v>6</v>
      </c>
      <c r="N169" s="81" t="str">
        <f t="shared" si="49"/>
        <v>09</v>
      </c>
      <c r="O169" s="110" t="s">
        <v>190</v>
      </c>
      <c r="P169" s="6" t="str">
        <f t="shared" si="54"/>
        <v>05</v>
      </c>
      <c r="Q169" s="6" t="str">
        <f t="shared" si="52"/>
        <v>tc</v>
      </c>
      <c r="R169" s="6" t="str">
        <f t="shared" si="38"/>
        <v>tl</v>
      </c>
      <c r="S169" s="6" t="str">
        <f t="shared" si="40"/>
        <v>L</v>
      </c>
      <c r="T169" s="58">
        <f t="shared" si="41"/>
        <v>1</v>
      </c>
      <c r="U169" s="58">
        <f t="shared" si="46"/>
        <v>1</v>
      </c>
      <c r="V169" s="58">
        <f t="shared" si="47"/>
        <v>1</v>
      </c>
      <c r="W169" s="58">
        <f t="shared" si="48"/>
        <v>1</v>
      </c>
      <c r="X169" s="58">
        <f t="shared" si="39"/>
        <v>3</v>
      </c>
      <c r="Y169" s="58">
        <f t="shared" si="42"/>
        <v>49.5</v>
      </c>
      <c r="Z169" s="6">
        <f t="shared" si="43"/>
        <v>0</v>
      </c>
      <c r="AA169" s="68">
        <f t="shared" si="44"/>
        <v>0</v>
      </c>
      <c r="AC169" s="6" t="str">
        <f t="shared" si="45"/>
        <v>L</v>
      </c>
      <c r="AE169" s="69" t="str">
        <f t="shared" si="50"/>
        <v>1</v>
      </c>
    </row>
    <row r="170" spans="1:43" ht="18" customHeight="1" x14ac:dyDescent="0.25">
      <c r="A170" s="106">
        <v>140</v>
      </c>
      <c r="B170" s="107" t="s">
        <v>342</v>
      </c>
      <c r="C170" s="108"/>
      <c r="D170" s="108"/>
      <c r="E170" s="108"/>
      <c r="F170" s="107" t="s">
        <v>343</v>
      </c>
      <c r="G170" s="109"/>
      <c r="H170" s="81">
        <v>3</v>
      </c>
      <c r="I170" s="81">
        <v>10</v>
      </c>
      <c r="J170" s="81">
        <v>42</v>
      </c>
      <c r="K170" s="81">
        <f t="shared" si="51"/>
        <v>1</v>
      </c>
      <c r="L170" s="81">
        <v>6</v>
      </c>
      <c r="M170" s="81">
        <f t="shared" si="53"/>
        <v>6</v>
      </c>
      <c r="N170" s="81" t="str">
        <f t="shared" si="49"/>
        <v>09</v>
      </c>
      <c r="O170" s="110" t="s">
        <v>190</v>
      </c>
      <c r="P170" s="6" t="str">
        <f t="shared" si="54"/>
        <v>05</v>
      </c>
      <c r="Q170" s="6" t="str">
        <f t="shared" si="52"/>
        <v>tc</v>
      </c>
      <c r="R170" s="6" t="str">
        <f t="shared" si="38"/>
        <v>tl</v>
      </c>
      <c r="S170" s="6" t="str">
        <f t="shared" si="40"/>
        <v>L</v>
      </c>
      <c r="T170" s="58">
        <f t="shared" si="41"/>
        <v>1</v>
      </c>
      <c r="U170" s="58">
        <f t="shared" si="46"/>
        <v>1</v>
      </c>
      <c r="V170" s="58">
        <f t="shared" si="47"/>
        <v>1</v>
      </c>
      <c r="W170" s="58">
        <f t="shared" si="48"/>
        <v>1</v>
      </c>
      <c r="X170" s="58">
        <f t="shared" si="39"/>
        <v>3</v>
      </c>
      <c r="Y170" s="58">
        <f t="shared" si="42"/>
        <v>49.5</v>
      </c>
      <c r="Z170" s="6">
        <f t="shared" si="43"/>
        <v>0</v>
      </c>
      <c r="AA170" s="68">
        <f t="shared" si="44"/>
        <v>0</v>
      </c>
      <c r="AC170" s="6" t="str">
        <f t="shared" si="45"/>
        <v>L</v>
      </c>
      <c r="AE170" s="69" t="str">
        <f t="shared" si="50"/>
        <v>1</v>
      </c>
    </row>
    <row r="171" spans="1:43" ht="18" customHeight="1" x14ac:dyDescent="0.25">
      <c r="A171" s="106">
        <v>141</v>
      </c>
      <c r="B171" s="107" t="s">
        <v>344</v>
      </c>
      <c r="C171" s="108"/>
      <c r="D171" s="108"/>
      <c r="E171" s="108"/>
      <c r="F171" s="107" t="s">
        <v>345</v>
      </c>
      <c r="G171" s="109"/>
      <c r="H171" s="81">
        <v>3</v>
      </c>
      <c r="I171" s="81">
        <v>10</v>
      </c>
      <c r="J171" s="81">
        <v>42</v>
      </c>
      <c r="K171" s="81">
        <f t="shared" si="51"/>
        <v>1</v>
      </c>
      <c r="L171" s="81">
        <v>6</v>
      </c>
      <c r="M171" s="81">
        <f t="shared" si="53"/>
        <v>6</v>
      </c>
      <c r="N171" s="81" t="str">
        <f t="shared" si="49"/>
        <v>09</v>
      </c>
      <c r="O171" s="110" t="s">
        <v>190</v>
      </c>
      <c r="P171" s="6" t="str">
        <f t="shared" si="54"/>
        <v>05</v>
      </c>
      <c r="Q171" s="6" t="str">
        <f t="shared" si="52"/>
        <v>tc</v>
      </c>
      <c r="R171" s="6" t="str">
        <f t="shared" si="38"/>
        <v>tl</v>
      </c>
      <c r="S171" s="6" t="str">
        <f t="shared" si="40"/>
        <v>L</v>
      </c>
      <c r="T171" s="58">
        <f t="shared" si="41"/>
        <v>1</v>
      </c>
      <c r="U171" s="58">
        <f t="shared" si="46"/>
        <v>1</v>
      </c>
      <c r="V171" s="58">
        <f t="shared" si="47"/>
        <v>1</v>
      </c>
      <c r="W171" s="58">
        <f t="shared" si="48"/>
        <v>1</v>
      </c>
      <c r="X171" s="58">
        <f t="shared" si="39"/>
        <v>3</v>
      </c>
      <c r="Y171" s="58">
        <f t="shared" si="42"/>
        <v>49.5</v>
      </c>
      <c r="Z171" s="6">
        <f t="shared" si="43"/>
        <v>0</v>
      </c>
      <c r="AA171" s="68">
        <f t="shared" si="44"/>
        <v>0</v>
      </c>
      <c r="AC171" s="6" t="str">
        <f t="shared" si="45"/>
        <v>L</v>
      </c>
      <c r="AE171" s="69" t="str">
        <f t="shared" si="50"/>
        <v>1</v>
      </c>
    </row>
    <row r="172" spans="1:43" ht="18" customHeight="1" x14ac:dyDescent="0.25">
      <c r="A172" s="106">
        <v>142</v>
      </c>
      <c r="B172" s="107" t="s">
        <v>346</v>
      </c>
      <c r="C172" s="108"/>
      <c r="D172" s="108"/>
      <c r="E172" s="108"/>
      <c r="F172" s="107" t="s">
        <v>347</v>
      </c>
      <c r="G172" s="109"/>
      <c r="H172" s="81">
        <v>3</v>
      </c>
      <c r="I172" s="81">
        <v>10</v>
      </c>
      <c r="J172" s="81">
        <v>42</v>
      </c>
      <c r="K172" s="81">
        <f t="shared" si="51"/>
        <v>1</v>
      </c>
      <c r="L172" s="81">
        <v>6</v>
      </c>
      <c r="M172" s="81">
        <f t="shared" si="53"/>
        <v>6</v>
      </c>
      <c r="N172" s="81" t="str">
        <f t="shared" si="49"/>
        <v>09</v>
      </c>
      <c r="O172" s="110" t="s">
        <v>190</v>
      </c>
      <c r="P172" s="6" t="str">
        <f t="shared" si="54"/>
        <v>05</v>
      </c>
      <c r="Q172" s="6" t="str">
        <f t="shared" si="52"/>
        <v>tc</v>
      </c>
      <c r="R172" s="6" t="str">
        <f t="shared" si="38"/>
        <v>tl</v>
      </c>
      <c r="S172" s="6" t="str">
        <f t="shared" si="40"/>
        <v>L</v>
      </c>
      <c r="T172" s="58">
        <f t="shared" si="41"/>
        <v>1</v>
      </c>
      <c r="U172" s="58">
        <f t="shared" si="46"/>
        <v>1</v>
      </c>
      <c r="V172" s="58">
        <f t="shared" si="47"/>
        <v>1</v>
      </c>
      <c r="W172" s="58">
        <f t="shared" si="48"/>
        <v>1</v>
      </c>
      <c r="X172" s="58">
        <f t="shared" si="39"/>
        <v>3</v>
      </c>
      <c r="Y172" s="58">
        <f t="shared" si="42"/>
        <v>49.5</v>
      </c>
      <c r="Z172" s="6">
        <f t="shared" si="43"/>
        <v>0</v>
      </c>
      <c r="AA172" s="68">
        <f t="shared" si="44"/>
        <v>0</v>
      </c>
      <c r="AC172" s="6" t="str">
        <f t="shared" si="45"/>
        <v>L</v>
      </c>
      <c r="AE172" s="69" t="str">
        <f t="shared" si="50"/>
        <v>1</v>
      </c>
    </row>
    <row r="173" spans="1:43" ht="18" customHeight="1" x14ac:dyDescent="0.25">
      <c r="A173" s="106">
        <v>143</v>
      </c>
      <c r="B173" s="107" t="s">
        <v>348</v>
      </c>
      <c r="C173" s="108"/>
      <c r="D173" s="108"/>
      <c r="E173" s="108"/>
      <c r="F173" s="107" t="s">
        <v>349</v>
      </c>
      <c r="G173" s="109"/>
      <c r="H173" s="81">
        <v>3</v>
      </c>
      <c r="I173" s="81">
        <v>10</v>
      </c>
      <c r="J173" s="81">
        <v>42</v>
      </c>
      <c r="K173" s="81">
        <f t="shared" si="51"/>
        <v>1</v>
      </c>
      <c r="L173" s="81">
        <v>6</v>
      </c>
      <c r="M173" s="81">
        <f t="shared" si="53"/>
        <v>6</v>
      </c>
      <c r="N173" s="81" t="str">
        <f t="shared" si="49"/>
        <v>09</v>
      </c>
      <c r="O173" s="110" t="s">
        <v>190</v>
      </c>
      <c r="P173" s="6" t="str">
        <f t="shared" si="54"/>
        <v>05</v>
      </c>
      <c r="Q173" s="6" t="str">
        <f t="shared" si="52"/>
        <v>tc</v>
      </c>
      <c r="R173" s="6" t="str">
        <f t="shared" si="38"/>
        <v>tl</v>
      </c>
      <c r="S173" s="6" t="str">
        <f t="shared" si="40"/>
        <v>L</v>
      </c>
      <c r="T173" s="58">
        <f t="shared" si="41"/>
        <v>1</v>
      </c>
      <c r="U173" s="58">
        <f t="shared" si="46"/>
        <v>1</v>
      </c>
      <c r="V173" s="58">
        <f t="shared" si="47"/>
        <v>1</v>
      </c>
      <c r="W173" s="58">
        <f t="shared" si="48"/>
        <v>1</v>
      </c>
      <c r="X173" s="58">
        <f t="shared" si="39"/>
        <v>3</v>
      </c>
      <c r="Y173" s="58">
        <f t="shared" si="42"/>
        <v>49.5</v>
      </c>
      <c r="Z173" s="6">
        <f t="shared" si="43"/>
        <v>0</v>
      </c>
      <c r="AA173" s="68">
        <f t="shared" si="44"/>
        <v>0</v>
      </c>
      <c r="AC173" s="6" t="str">
        <f t="shared" si="45"/>
        <v>L</v>
      </c>
      <c r="AE173" s="69" t="str">
        <f t="shared" si="50"/>
        <v>1</v>
      </c>
    </row>
    <row r="174" spans="1:43" ht="18" customHeight="1" thickBot="1" x14ac:dyDescent="0.3">
      <c r="A174" s="106">
        <v>144</v>
      </c>
      <c r="B174" s="94" t="s">
        <v>350</v>
      </c>
      <c r="C174" s="95"/>
      <c r="D174" s="95"/>
      <c r="E174" s="95"/>
      <c r="F174" s="94" t="s">
        <v>351</v>
      </c>
      <c r="G174" s="96"/>
      <c r="H174" s="97">
        <v>3</v>
      </c>
      <c r="I174" s="97">
        <v>59</v>
      </c>
      <c r="J174" s="97">
        <v>42</v>
      </c>
      <c r="K174" s="97">
        <f t="shared" si="51"/>
        <v>2</v>
      </c>
      <c r="L174" s="97">
        <v>6</v>
      </c>
      <c r="M174" s="97">
        <f t="shared" si="53"/>
        <v>6</v>
      </c>
      <c r="N174" s="97" t="str">
        <f t="shared" si="49"/>
        <v>09</v>
      </c>
      <c r="O174" s="98" t="s">
        <v>90</v>
      </c>
      <c r="Q174" s="6" t="str">
        <f t="shared" si="52"/>
        <v>tc</v>
      </c>
      <c r="R174" s="6" t="str">
        <f t="shared" si="38"/>
        <v>tl</v>
      </c>
      <c r="S174" s="6" t="str">
        <f t="shared" si="40"/>
        <v>L</v>
      </c>
      <c r="T174" s="58">
        <f t="shared" si="41"/>
        <v>1.2</v>
      </c>
      <c r="U174" s="58">
        <f t="shared" si="46"/>
        <v>1</v>
      </c>
      <c r="V174" s="58">
        <f t="shared" si="47"/>
        <v>1</v>
      </c>
      <c r="W174" s="58">
        <f t="shared" si="48"/>
        <v>1</v>
      </c>
      <c r="X174" s="58">
        <f t="shared" si="39"/>
        <v>6</v>
      </c>
      <c r="Y174" s="58">
        <f t="shared" si="42"/>
        <v>60.9</v>
      </c>
      <c r="Z174" s="6">
        <f t="shared" si="43"/>
        <v>0</v>
      </c>
      <c r="AA174" s="68">
        <f t="shared" si="44"/>
        <v>0</v>
      </c>
      <c r="AC174" s="6" t="str">
        <f t="shared" si="45"/>
        <v>L</v>
      </c>
      <c r="AE174" s="69" t="str">
        <f t="shared" si="50"/>
        <v>1,2</v>
      </c>
    </row>
    <row r="175" spans="1:43" ht="14.1" customHeight="1" x14ac:dyDescent="0.25">
      <c r="A175" s="114"/>
      <c r="B175" s="114"/>
      <c r="C175" s="115"/>
      <c r="D175" s="115"/>
      <c r="E175" s="115"/>
      <c r="F175" s="116"/>
      <c r="G175" s="117"/>
      <c r="H175" s="114"/>
      <c r="I175" s="118"/>
      <c r="J175" s="119"/>
      <c r="K175" s="114"/>
      <c r="L175" s="114"/>
      <c r="M175" s="114"/>
      <c r="N175" s="114"/>
      <c r="O175" s="118"/>
      <c r="P175" s="6" t="str">
        <f t="shared" ref="P175:P238" si="55">RIGHT(F175,2)</f>
        <v/>
      </c>
      <c r="Q175" s="6" t="str">
        <f t="shared" si="52"/>
        <v/>
      </c>
      <c r="R175" s="6" t="str">
        <f t="shared" si="38"/>
        <v/>
      </c>
      <c r="S175" s="6" t="str">
        <f t="shared" si="40"/>
        <v/>
      </c>
      <c r="T175" s="58">
        <f t="shared" si="41"/>
        <v>1</v>
      </c>
      <c r="U175" s="58">
        <f t="shared" si="46"/>
        <v>1</v>
      </c>
      <c r="V175" s="58">
        <f t="shared" si="47"/>
        <v>1</v>
      </c>
      <c r="W175" s="58">
        <f t="shared" si="48"/>
        <v>1</v>
      </c>
      <c r="X175" s="58">
        <f t="shared" si="39"/>
        <v>0</v>
      </c>
      <c r="Y175" s="58" t="b">
        <f t="shared" si="42"/>
        <v>0</v>
      </c>
      <c r="Z175" s="6" t="b">
        <f t="shared" si="43"/>
        <v>0</v>
      </c>
      <c r="AA175" s="68">
        <f t="shared" si="44"/>
        <v>0</v>
      </c>
      <c r="AC175" s="6" t="str">
        <f t="shared" si="45"/>
        <v/>
      </c>
    </row>
    <row r="176" spans="1:43" s="141" customFormat="1" ht="24.95" customHeight="1" x14ac:dyDescent="0.25">
      <c r="A176" s="120" t="s">
        <v>352</v>
      </c>
      <c r="B176" s="120"/>
      <c r="C176" s="121"/>
      <c r="D176" s="121"/>
      <c r="E176" s="121"/>
      <c r="F176" s="120"/>
      <c r="G176" s="122"/>
      <c r="H176" s="120"/>
      <c r="I176" s="120"/>
      <c r="J176" s="120"/>
      <c r="K176" s="120"/>
      <c r="L176" s="120"/>
      <c r="M176" s="120"/>
      <c r="N176" s="120"/>
      <c r="O176" s="120"/>
      <c r="P176" s="6" t="str">
        <f t="shared" si="55"/>
        <v/>
      </c>
      <c r="Q176" s="6" t="str">
        <f t="shared" si="52"/>
        <v/>
      </c>
      <c r="R176" s="6" t="str">
        <f t="shared" si="38"/>
        <v/>
      </c>
      <c r="S176" s="6" t="str">
        <f t="shared" si="40"/>
        <v/>
      </c>
      <c r="T176" s="58">
        <f t="shared" si="41"/>
        <v>1</v>
      </c>
      <c r="U176" s="58">
        <f t="shared" si="46"/>
        <v>1</v>
      </c>
      <c r="V176" s="58">
        <f t="shared" si="47"/>
        <v>1</v>
      </c>
      <c r="W176" s="58">
        <f t="shared" si="48"/>
        <v>1</v>
      </c>
      <c r="X176" s="58">
        <f t="shared" si="39"/>
        <v>0</v>
      </c>
      <c r="Y176" s="58" t="b">
        <f t="shared" si="42"/>
        <v>0</v>
      </c>
      <c r="Z176" s="6" t="b">
        <f t="shared" si="43"/>
        <v>0</v>
      </c>
      <c r="AA176" s="68">
        <f t="shared" si="44"/>
        <v>0</v>
      </c>
      <c r="AB176" s="7"/>
      <c r="AC176" s="6" t="str">
        <f t="shared" si="45"/>
        <v/>
      </c>
      <c r="AD176" s="6"/>
      <c r="AE176" s="53"/>
      <c r="AN176" s="6"/>
      <c r="AO176" s="6"/>
      <c r="AP176" s="6"/>
      <c r="AQ176" s="6"/>
    </row>
    <row r="177" spans="1:43" ht="9" customHeight="1" thickBot="1" x14ac:dyDescent="0.3">
      <c r="A177" s="123"/>
      <c r="B177" s="123"/>
      <c r="C177" s="124"/>
      <c r="D177" s="124"/>
      <c r="E177" s="124"/>
      <c r="F177" s="125"/>
      <c r="G177" s="126"/>
      <c r="H177" s="123"/>
      <c r="I177" s="127"/>
      <c r="J177" s="128"/>
      <c r="K177" s="123"/>
      <c r="L177" s="123"/>
      <c r="M177" s="123"/>
      <c r="N177" s="123"/>
      <c r="O177" s="127"/>
      <c r="P177" s="6" t="str">
        <f t="shared" si="55"/>
        <v/>
      </c>
      <c r="Q177" s="6" t="str">
        <f t="shared" si="52"/>
        <v/>
      </c>
      <c r="R177" s="6" t="str">
        <f t="shared" si="38"/>
        <v/>
      </c>
      <c r="S177" s="6" t="str">
        <f t="shared" si="40"/>
        <v/>
      </c>
      <c r="T177" s="58">
        <f t="shared" si="41"/>
        <v>1</v>
      </c>
      <c r="U177" s="58">
        <f t="shared" si="46"/>
        <v>1</v>
      </c>
      <c r="V177" s="58">
        <f t="shared" si="47"/>
        <v>1</v>
      </c>
      <c r="W177" s="58">
        <f t="shared" si="48"/>
        <v>1</v>
      </c>
      <c r="X177" s="58">
        <f t="shared" si="39"/>
        <v>0</v>
      </c>
      <c r="Y177" s="58" t="b">
        <f t="shared" si="42"/>
        <v>0</v>
      </c>
      <c r="Z177" s="6" t="b">
        <f t="shared" si="43"/>
        <v>0</v>
      </c>
      <c r="AA177" s="68">
        <f t="shared" si="44"/>
        <v>0</v>
      </c>
      <c r="AC177" s="6" t="str">
        <f t="shared" si="45"/>
        <v/>
      </c>
    </row>
    <row r="178" spans="1:43" ht="18.95" customHeight="1" x14ac:dyDescent="0.25">
      <c r="A178" s="129" t="s">
        <v>40</v>
      </c>
      <c r="B178" s="130" t="s">
        <v>41</v>
      </c>
      <c r="C178" s="130" t="s">
        <v>42</v>
      </c>
      <c r="D178" s="130" t="s">
        <v>43</v>
      </c>
      <c r="E178" s="130" t="s">
        <v>44</v>
      </c>
      <c r="F178" s="130" t="s">
        <v>45</v>
      </c>
      <c r="G178" s="130" t="s">
        <v>46</v>
      </c>
      <c r="H178" s="130" t="s">
        <v>47</v>
      </c>
      <c r="I178" s="131" t="s">
        <v>48</v>
      </c>
      <c r="J178" s="132"/>
      <c r="K178" s="131" t="s">
        <v>49</v>
      </c>
      <c r="L178" s="132"/>
      <c r="M178" s="130" t="s">
        <v>50</v>
      </c>
      <c r="N178" s="130" t="s">
        <v>51</v>
      </c>
      <c r="O178" s="133" t="s">
        <v>52</v>
      </c>
      <c r="P178" s="6" t="str">
        <f t="shared" si="55"/>
        <v>ần</v>
      </c>
      <c r="Q178" s="6" t="str">
        <f t="shared" si="52"/>
        <v/>
      </c>
      <c r="R178" s="6" t="str">
        <f t="shared" si="38"/>
        <v/>
      </c>
      <c r="S178" s="6" t="str">
        <f t="shared" si="40"/>
        <v xml:space="preserve"> </v>
      </c>
      <c r="T178" s="58">
        <f t="shared" si="41"/>
        <v>1</v>
      </c>
      <c r="U178" s="58">
        <f t="shared" si="46"/>
        <v>1</v>
      </c>
      <c r="V178" s="58">
        <f t="shared" si="47"/>
        <v>1</v>
      </c>
      <c r="W178" s="58">
        <f t="shared" si="48"/>
        <v>1</v>
      </c>
      <c r="X178" s="58">
        <f t="shared" si="39"/>
        <v>0</v>
      </c>
      <c r="Y178" s="58" t="b">
        <f t="shared" si="42"/>
        <v>0</v>
      </c>
      <c r="Z178" s="6" t="b">
        <f t="shared" si="43"/>
        <v>0</v>
      </c>
      <c r="AA178" s="68">
        <f t="shared" si="44"/>
        <v>0</v>
      </c>
      <c r="AC178" s="6" t="str">
        <f t="shared" si="45"/>
        <v xml:space="preserve"> </v>
      </c>
    </row>
    <row r="179" spans="1:43" ht="57" x14ac:dyDescent="0.25">
      <c r="A179" s="134"/>
      <c r="B179" s="135"/>
      <c r="C179" s="135"/>
      <c r="D179" s="135"/>
      <c r="E179" s="135"/>
      <c r="F179" s="135"/>
      <c r="G179" s="135"/>
      <c r="H179" s="135"/>
      <c r="I179" s="56" t="s">
        <v>53</v>
      </c>
      <c r="J179" s="56" t="s">
        <v>54</v>
      </c>
      <c r="K179" s="56" t="s">
        <v>55</v>
      </c>
      <c r="L179" s="56" t="s">
        <v>56</v>
      </c>
      <c r="M179" s="135"/>
      <c r="N179" s="135"/>
      <c r="O179" s="136"/>
      <c r="P179" s="6" t="str">
        <f t="shared" si="55"/>
        <v/>
      </c>
      <c r="Q179" s="6" t="str">
        <f t="shared" si="52"/>
        <v/>
      </c>
      <c r="R179" s="6" t="str">
        <f t="shared" si="38"/>
        <v/>
      </c>
      <c r="S179" s="6" t="str">
        <f t="shared" si="40"/>
        <v/>
      </c>
      <c r="T179" s="58">
        <f t="shared" si="41"/>
        <v>1</v>
      </c>
      <c r="U179" s="58">
        <f t="shared" si="46"/>
        <v>1</v>
      </c>
      <c r="V179" s="58">
        <f t="shared" si="47"/>
        <v>1</v>
      </c>
      <c r="W179" s="58">
        <f t="shared" si="48"/>
        <v>1</v>
      </c>
      <c r="X179" s="58">
        <f t="shared" si="39"/>
        <v>0</v>
      </c>
      <c r="Y179" s="58" t="b">
        <f t="shared" si="42"/>
        <v>0</v>
      </c>
      <c r="Z179" s="6" t="b">
        <f t="shared" si="43"/>
        <v>0</v>
      </c>
      <c r="AA179" s="68">
        <f t="shared" si="44"/>
        <v>0</v>
      </c>
      <c r="AC179" s="6" t="str">
        <f t="shared" si="45"/>
        <v/>
      </c>
    </row>
    <row r="180" spans="1:43" ht="18" customHeight="1" x14ac:dyDescent="0.25">
      <c r="A180" s="62">
        <v>145</v>
      </c>
      <c r="B180" s="63" t="s">
        <v>353</v>
      </c>
      <c r="C180" s="64"/>
      <c r="D180" s="64"/>
      <c r="E180" s="64"/>
      <c r="F180" s="63" t="s">
        <v>354</v>
      </c>
      <c r="G180" s="65"/>
      <c r="H180" s="66">
        <v>3</v>
      </c>
      <c r="I180" s="66">
        <v>17</v>
      </c>
      <c r="J180" s="66">
        <v>40</v>
      </c>
      <c r="K180" s="66">
        <f t="shared" ref="K180:K237" si="56">IF(AND(VALUE(N180)=2,J180&gt;0,L180&gt;0,I180&gt;40),2,IF(AND(VALUE(N180)=2,J180&gt;0,L180&gt;0,I180&lt;=40),1,IF(AND(VALUE(N180)&gt;2,J180&gt;0,L180&gt;0,I180&lt;=55),1,IF(AND(VALUE(N180)&gt;2,J180&gt;0,L180&gt;0,I180&gt;55),2,0))))</f>
        <v>1</v>
      </c>
      <c r="L180" s="66">
        <v>10</v>
      </c>
      <c r="M180" s="66">
        <f>IF(AND(VALUE(N180)&gt;1,J180&gt;0),H180*2,0)</f>
        <v>6</v>
      </c>
      <c r="N180" s="66" t="str">
        <f t="shared" ref="N180:N237" si="57">IF(RIGHT(B180,1)="c",MID(B180,4,2),MID(B180,5,2))</f>
        <v>03</v>
      </c>
      <c r="O180" s="67" t="s">
        <v>90</v>
      </c>
      <c r="P180" s="6" t="str">
        <f t="shared" si="55"/>
        <v>09</v>
      </c>
      <c r="Q180" s="6" t="str">
        <f t="shared" si="52"/>
        <v>tc</v>
      </c>
      <c r="R180" s="6" t="str">
        <f t="shared" si="38"/>
        <v>tl</v>
      </c>
      <c r="S180" s="6" t="str">
        <f t="shared" si="40"/>
        <v>L</v>
      </c>
      <c r="T180" s="58">
        <f t="shared" si="41"/>
        <v>1</v>
      </c>
      <c r="U180" s="58">
        <f t="shared" si="46"/>
        <v>1</v>
      </c>
      <c r="V180" s="58">
        <f t="shared" si="47"/>
        <v>1</v>
      </c>
      <c r="W180" s="58">
        <f t="shared" si="48"/>
        <v>1</v>
      </c>
      <c r="X180" s="58">
        <f t="shared" si="39"/>
        <v>5</v>
      </c>
      <c r="Y180" s="58">
        <f t="shared" si="42"/>
        <v>49.5</v>
      </c>
      <c r="Z180" s="6">
        <f t="shared" si="43"/>
        <v>0</v>
      </c>
      <c r="AA180" s="68">
        <f t="shared" si="44"/>
        <v>0</v>
      </c>
      <c r="AC180" s="6" t="str">
        <f t="shared" si="45"/>
        <v>L</v>
      </c>
      <c r="AE180" s="69" t="str">
        <f t="shared" ref="AE180:AE237" si="58">IF(AND(Q180="tc",AC180="t",N180&lt;&gt;"01"),VLOOKUP(I180,$AO$2:$AP$4,2,1),"")&amp;IF(AND(Q180="tc",AC180="t",N180="01"),VLOOKUP(I180,$AX$2:$AY$4,2,1),"")&amp;IF(AND(Q180="tc",AC180="l",N180&lt;&gt;""),VLOOKUP(I180,$AF$2:$AG$7,2,1),"")&amp;IF(AND(Q180="n",AC180="m",OR(N180="06",N180="07",N180="08")),VLOOKUP(I180,$BD$2:$BE$4,2,1),"")&amp;IF(AND(Q180="n",AC180="m",OR(N180="05",N180="09")),VLOOKUP(I180,$BG$2:$BH$4,2,1),"")&amp;IF(AND(Q180="n",AC180="l",N180&lt;&gt;"01"),VLOOKUP(I180,$BA$2:$BB$6,2,1),"")&amp;IF(AND(Q180="n",AC180="l",N180="01"),VLOOKUP(I180,$BJ$2:$BK$3,2,1),"")&amp;IF(AC180="d",VLOOKUP(H180,$BM$2:$BN$3,2,1),"")</f>
        <v>1</v>
      </c>
      <c r="AN180" s="141"/>
      <c r="AO180" s="141"/>
      <c r="AP180" s="141"/>
      <c r="AQ180" s="141"/>
    </row>
    <row r="181" spans="1:43" ht="18" customHeight="1" x14ac:dyDescent="0.25">
      <c r="A181" s="106">
        <v>146</v>
      </c>
      <c r="B181" s="107" t="s">
        <v>355</v>
      </c>
      <c r="C181" s="108"/>
      <c r="D181" s="108"/>
      <c r="E181" s="108"/>
      <c r="F181" s="107" t="s">
        <v>356</v>
      </c>
      <c r="G181" s="109"/>
      <c r="H181" s="81">
        <v>3</v>
      </c>
      <c r="I181" s="81">
        <v>12</v>
      </c>
      <c r="J181" s="81">
        <v>42</v>
      </c>
      <c r="K181" s="81">
        <f t="shared" si="56"/>
        <v>1</v>
      </c>
      <c r="L181" s="81">
        <v>6</v>
      </c>
      <c r="M181" s="81">
        <f t="shared" ref="M181:M237" si="59">IF(AND(VALUE(N181)&gt;1,J181&gt;0),H181*2,0)</f>
        <v>6</v>
      </c>
      <c r="N181" s="81" t="str">
        <f t="shared" si="57"/>
        <v>06</v>
      </c>
      <c r="O181" s="110" t="s">
        <v>190</v>
      </c>
      <c r="P181" s="6" t="str">
        <f t="shared" si="55"/>
        <v>11</v>
      </c>
      <c r="Q181" s="6" t="str">
        <f t="shared" si="52"/>
        <v>tc</v>
      </c>
      <c r="R181" s="6" t="str">
        <f t="shared" si="38"/>
        <v>tn</v>
      </c>
      <c r="S181" s="6" t="str">
        <f t="shared" si="40"/>
        <v>L</v>
      </c>
      <c r="T181" s="58">
        <f t="shared" si="41"/>
        <v>1</v>
      </c>
      <c r="U181" s="58">
        <f t="shared" si="46"/>
        <v>1</v>
      </c>
      <c r="V181" s="58">
        <f t="shared" si="47"/>
        <v>1</v>
      </c>
      <c r="W181" s="58">
        <f t="shared" si="48"/>
        <v>1</v>
      </c>
      <c r="X181" s="58">
        <f t="shared" si="39"/>
        <v>3</v>
      </c>
      <c r="Y181" s="58">
        <f t="shared" si="42"/>
        <v>49.5</v>
      </c>
      <c r="Z181" s="6">
        <f t="shared" si="43"/>
        <v>0</v>
      </c>
      <c r="AA181" s="68">
        <f t="shared" si="44"/>
        <v>0</v>
      </c>
      <c r="AC181" s="6" t="str">
        <f t="shared" si="45"/>
        <v>L</v>
      </c>
      <c r="AE181" s="69" t="str">
        <f t="shared" si="58"/>
        <v>1</v>
      </c>
    </row>
    <row r="182" spans="1:43" ht="18" customHeight="1" x14ac:dyDescent="0.25">
      <c r="A182" s="106">
        <v>147</v>
      </c>
      <c r="B182" s="107" t="s">
        <v>357</v>
      </c>
      <c r="C182" s="108"/>
      <c r="D182" s="108"/>
      <c r="E182" s="108"/>
      <c r="F182" s="107" t="s">
        <v>358</v>
      </c>
      <c r="G182" s="109"/>
      <c r="H182" s="81">
        <v>2</v>
      </c>
      <c r="I182" s="81">
        <v>8</v>
      </c>
      <c r="J182" s="81">
        <v>26</v>
      </c>
      <c r="K182" s="81">
        <f t="shared" si="56"/>
        <v>1</v>
      </c>
      <c r="L182" s="81">
        <v>8</v>
      </c>
      <c r="M182" s="81">
        <f t="shared" si="59"/>
        <v>4</v>
      </c>
      <c r="N182" s="81" t="str">
        <f t="shared" si="57"/>
        <v>06</v>
      </c>
      <c r="O182" s="110" t="s">
        <v>190</v>
      </c>
      <c r="P182" s="6" t="str">
        <f t="shared" si="55"/>
        <v>11</v>
      </c>
      <c r="Q182" s="6" t="str">
        <f t="shared" si="52"/>
        <v>tc</v>
      </c>
      <c r="R182" s="6" t="str">
        <f t="shared" si="38"/>
        <v>tn</v>
      </c>
      <c r="S182" s="6" t="str">
        <f t="shared" si="40"/>
        <v>L</v>
      </c>
      <c r="T182" s="58">
        <f t="shared" si="41"/>
        <v>1</v>
      </c>
      <c r="U182" s="58">
        <f t="shared" si="46"/>
        <v>1</v>
      </c>
      <c r="V182" s="58">
        <f t="shared" si="47"/>
        <v>1</v>
      </c>
      <c r="W182" s="58">
        <f t="shared" si="48"/>
        <v>1</v>
      </c>
      <c r="X182" s="58">
        <f t="shared" si="39"/>
        <v>4</v>
      </c>
      <c r="Y182" s="58">
        <f t="shared" si="42"/>
        <v>33</v>
      </c>
      <c r="Z182" s="6">
        <f t="shared" si="43"/>
        <v>0</v>
      </c>
      <c r="AA182" s="68">
        <f t="shared" si="44"/>
        <v>0</v>
      </c>
      <c r="AC182" s="6" t="str">
        <f t="shared" si="45"/>
        <v>L</v>
      </c>
      <c r="AE182" s="69" t="str">
        <f t="shared" si="58"/>
        <v>1</v>
      </c>
    </row>
    <row r="183" spans="1:43" ht="18" customHeight="1" x14ac:dyDescent="0.25">
      <c r="A183" s="106">
        <v>148</v>
      </c>
      <c r="B183" s="107" t="s">
        <v>359</v>
      </c>
      <c r="C183" s="108"/>
      <c r="D183" s="108"/>
      <c r="E183" s="108"/>
      <c r="F183" s="107" t="s">
        <v>360</v>
      </c>
      <c r="G183" s="109"/>
      <c r="H183" s="81">
        <v>2</v>
      </c>
      <c r="I183" s="81">
        <v>49</v>
      </c>
      <c r="J183" s="81">
        <v>30</v>
      </c>
      <c r="K183" s="81">
        <f t="shared" si="56"/>
        <v>0</v>
      </c>
      <c r="L183" s="81">
        <v>0</v>
      </c>
      <c r="M183" s="81">
        <f t="shared" si="59"/>
        <v>4</v>
      </c>
      <c r="N183" s="81" t="str">
        <f t="shared" si="57"/>
        <v>06</v>
      </c>
      <c r="O183" s="110" t="s">
        <v>190</v>
      </c>
      <c r="P183" s="6" t="str">
        <f t="shared" si="55"/>
        <v>11</v>
      </c>
      <c r="Q183" s="6" t="str">
        <f t="shared" si="52"/>
        <v>tc</v>
      </c>
      <c r="R183" s="6" t="str">
        <f t="shared" si="38"/>
        <v/>
      </c>
      <c r="S183" s="6" t="str">
        <f t="shared" si="40"/>
        <v>L</v>
      </c>
      <c r="T183" s="58">
        <f t="shared" si="41"/>
        <v>1.1000000000000001</v>
      </c>
      <c r="U183" s="58">
        <f t="shared" si="46"/>
        <v>1</v>
      </c>
      <c r="V183" s="58">
        <f t="shared" si="47"/>
        <v>1</v>
      </c>
      <c r="W183" s="58">
        <f t="shared" si="48"/>
        <v>1</v>
      </c>
      <c r="X183" s="58">
        <f t="shared" si="39"/>
        <v>0</v>
      </c>
      <c r="Y183" s="58">
        <f t="shared" si="42"/>
        <v>36</v>
      </c>
      <c r="Z183" s="6">
        <f t="shared" si="43"/>
        <v>0</v>
      </c>
      <c r="AA183" s="68">
        <f t="shared" si="44"/>
        <v>0</v>
      </c>
      <c r="AC183" s="6" t="str">
        <f t="shared" si="45"/>
        <v>L</v>
      </c>
      <c r="AE183" s="69" t="str">
        <f t="shared" si="58"/>
        <v>1,1</v>
      </c>
    </row>
    <row r="184" spans="1:43" ht="18" customHeight="1" x14ac:dyDescent="0.25">
      <c r="A184" s="106">
        <v>149</v>
      </c>
      <c r="B184" s="107" t="s">
        <v>361</v>
      </c>
      <c r="C184" s="108"/>
      <c r="D184" s="108"/>
      <c r="E184" s="108"/>
      <c r="F184" s="107" t="s">
        <v>362</v>
      </c>
      <c r="G184" s="109"/>
      <c r="H184" s="81">
        <v>2</v>
      </c>
      <c r="I184" s="81">
        <v>49</v>
      </c>
      <c r="J184" s="81">
        <v>30</v>
      </c>
      <c r="K184" s="81">
        <f t="shared" si="56"/>
        <v>0</v>
      </c>
      <c r="L184" s="81">
        <v>0</v>
      </c>
      <c r="M184" s="81">
        <f t="shared" si="59"/>
        <v>4</v>
      </c>
      <c r="N184" s="81" t="str">
        <f t="shared" si="57"/>
        <v>06</v>
      </c>
      <c r="O184" s="110" t="s">
        <v>190</v>
      </c>
      <c r="P184" s="6" t="str">
        <f t="shared" si="55"/>
        <v>11</v>
      </c>
      <c r="Q184" s="6" t="str">
        <f t="shared" si="52"/>
        <v>tc</v>
      </c>
      <c r="R184" s="6" t="str">
        <f t="shared" si="38"/>
        <v/>
      </c>
      <c r="S184" s="6" t="str">
        <f t="shared" si="40"/>
        <v>L</v>
      </c>
      <c r="T184" s="58">
        <f t="shared" si="41"/>
        <v>1.1000000000000001</v>
      </c>
      <c r="U184" s="58">
        <f t="shared" si="46"/>
        <v>1</v>
      </c>
      <c r="V184" s="58">
        <f t="shared" si="47"/>
        <v>1</v>
      </c>
      <c r="W184" s="58">
        <f t="shared" si="48"/>
        <v>1</v>
      </c>
      <c r="X184" s="58">
        <f t="shared" si="39"/>
        <v>0</v>
      </c>
      <c r="Y184" s="58">
        <f t="shared" si="42"/>
        <v>36</v>
      </c>
      <c r="Z184" s="6">
        <f t="shared" si="43"/>
        <v>0</v>
      </c>
      <c r="AA184" s="68">
        <f t="shared" si="44"/>
        <v>0</v>
      </c>
      <c r="AC184" s="6" t="str">
        <f t="shared" si="45"/>
        <v>L</v>
      </c>
      <c r="AE184" s="69" t="str">
        <f t="shared" si="58"/>
        <v>1,1</v>
      </c>
    </row>
    <row r="185" spans="1:43" ht="18" customHeight="1" x14ac:dyDescent="0.25">
      <c r="A185" s="106">
        <v>150</v>
      </c>
      <c r="B185" s="107" t="s">
        <v>363</v>
      </c>
      <c r="C185" s="108"/>
      <c r="D185" s="108"/>
      <c r="E185" s="108"/>
      <c r="F185" s="107" t="s">
        <v>364</v>
      </c>
      <c r="G185" s="109"/>
      <c r="H185" s="81">
        <v>1</v>
      </c>
      <c r="I185" s="81">
        <v>49</v>
      </c>
      <c r="J185" s="81">
        <v>15</v>
      </c>
      <c r="K185" s="81">
        <f t="shared" si="56"/>
        <v>0</v>
      </c>
      <c r="L185" s="81">
        <v>0</v>
      </c>
      <c r="M185" s="81">
        <f t="shared" si="59"/>
        <v>2</v>
      </c>
      <c r="N185" s="81" t="str">
        <f t="shared" si="57"/>
        <v>06</v>
      </c>
      <c r="O185" s="110" t="s">
        <v>190</v>
      </c>
      <c r="P185" s="6" t="str">
        <f t="shared" si="55"/>
        <v>11</v>
      </c>
      <c r="Q185" s="6" t="str">
        <f t="shared" si="52"/>
        <v>tc</v>
      </c>
      <c r="R185" s="6" t="str">
        <f t="shared" si="38"/>
        <v/>
      </c>
      <c r="S185" s="6" t="str">
        <f t="shared" si="40"/>
        <v>L</v>
      </c>
      <c r="T185" s="58">
        <f t="shared" si="41"/>
        <v>1.1000000000000001</v>
      </c>
      <c r="U185" s="58">
        <f t="shared" si="46"/>
        <v>1</v>
      </c>
      <c r="V185" s="58">
        <f t="shared" si="47"/>
        <v>1</v>
      </c>
      <c r="W185" s="58">
        <f t="shared" si="48"/>
        <v>1</v>
      </c>
      <c r="X185" s="58">
        <f t="shared" si="39"/>
        <v>0</v>
      </c>
      <c r="Y185" s="58">
        <f t="shared" si="42"/>
        <v>18</v>
      </c>
      <c r="Z185" s="6">
        <f t="shared" si="43"/>
        <v>0</v>
      </c>
      <c r="AA185" s="68">
        <f t="shared" si="44"/>
        <v>0</v>
      </c>
      <c r="AC185" s="6" t="str">
        <f t="shared" si="45"/>
        <v>L</v>
      </c>
      <c r="AE185" s="69" t="str">
        <f t="shared" si="58"/>
        <v>1,1</v>
      </c>
    </row>
    <row r="186" spans="1:43" ht="18" customHeight="1" x14ac:dyDescent="0.25">
      <c r="A186" s="106">
        <v>151</v>
      </c>
      <c r="B186" s="107" t="s">
        <v>365</v>
      </c>
      <c r="C186" s="108"/>
      <c r="D186" s="108"/>
      <c r="E186" s="108"/>
      <c r="F186" s="107" t="s">
        <v>366</v>
      </c>
      <c r="G186" s="109"/>
      <c r="H186" s="81">
        <v>4</v>
      </c>
      <c r="I186" s="81">
        <v>29</v>
      </c>
      <c r="J186" s="81">
        <v>60</v>
      </c>
      <c r="K186" s="81">
        <f t="shared" si="56"/>
        <v>0</v>
      </c>
      <c r="L186" s="81">
        <v>0</v>
      </c>
      <c r="M186" s="81">
        <f t="shared" si="59"/>
        <v>8</v>
      </c>
      <c r="N186" s="81" t="str">
        <f t="shared" si="57"/>
        <v>06</v>
      </c>
      <c r="O186" s="110" t="s">
        <v>190</v>
      </c>
      <c r="P186" s="6" t="str">
        <f t="shared" si="55"/>
        <v>11</v>
      </c>
      <c r="Q186" s="6" t="str">
        <f t="shared" si="52"/>
        <v>tc</v>
      </c>
      <c r="R186" s="6" t="str">
        <f t="shared" si="38"/>
        <v/>
      </c>
      <c r="S186" s="6" t="str">
        <f t="shared" si="40"/>
        <v>L</v>
      </c>
      <c r="T186" s="58">
        <f t="shared" si="41"/>
        <v>1</v>
      </c>
      <c r="U186" s="58">
        <f t="shared" si="46"/>
        <v>1</v>
      </c>
      <c r="V186" s="58">
        <f t="shared" si="47"/>
        <v>1</v>
      </c>
      <c r="W186" s="58">
        <f t="shared" si="48"/>
        <v>1</v>
      </c>
      <c r="X186" s="58">
        <f t="shared" si="39"/>
        <v>0</v>
      </c>
      <c r="Y186" s="58">
        <f t="shared" si="42"/>
        <v>66</v>
      </c>
      <c r="Z186" s="6">
        <f t="shared" si="43"/>
        <v>0</v>
      </c>
      <c r="AA186" s="68">
        <f t="shared" si="44"/>
        <v>0</v>
      </c>
      <c r="AC186" s="6" t="str">
        <f t="shared" si="45"/>
        <v>L</v>
      </c>
      <c r="AE186" s="69" t="str">
        <f t="shared" si="58"/>
        <v>1</v>
      </c>
    </row>
    <row r="187" spans="1:43" ht="18" customHeight="1" x14ac:dyDescent="0.25">
      <c r="A187" s="106">
        <v>152</v>
      </c>
      <c r="B187" s="107" t="s">
        <v>367</v>
      </c>
      <c r="C187" s="108"/>
      <c r="D187" s="108"/>
      <c r="E187" s="108"/>
      <c r="F187" s="107" t="s">
        <v>368</v>
      </c>
      <c r="G187" s="109"/>
      <c r="H187" s="81">
        <v>3</v>
      </c>
      <c r="I187" s="81">
        <v>8</v>
      </c>
      <c r="J187" s="81">
        <v>42</v>
      </c>
      <c r="K187" s="81">
        <f t="shared" si="56"/>
        <v>1</v>
      </c>
      <c r="L187" s="81">
        <v>6</v>
      </c>
      <c r="M187" s="81">
        <f t="shared" si="59"/>
        <v>6</v>
      </c>
      <c r="N187" s="81" t="str">
        <f t="shared" si="57"/>
        <v>06</v>
      </c>
      <c r="O187" s="110" t="s">
        <v>190</v>
      </c>
      <c r="P187" s="6" t="str">
        <f t="shared" si="55"/>
        <v>11</v>
      </c>
      <c r="Q187" s="6" t="str">
        <f t="shared" si="52"/>
        <v>tc</v>
      </c>
      <c r="R187" s="6" t="str">
        <f t="shared" si="38"/>
        <v>tn</v>
      </c>
      <c r="S187" s="6" t="str">
        <f t="shared" si="40"/>
        <v>L</v>
      </c>
      <c r="T187" s="58">
        <f t="shared" si="41"/>
        <v>1</v>
      </c>
      <c r="U187" s="58">
        <f t="shared" si="46"/>
        <v>1</v>
      </c>
      <c r="V187" s="58">
        <f t="shared" si="47"/>
        <v>1</v>
      </c>
      <c r="W187" s="58">
        <f t="shared" si="48"/>
        <v>1</v>
      </c>
      <c r="X187" s="58">
        <f t="shared" si="39"/>
        <v>3</v>
      </c>
      <c r="Y187" s="58">
        <f t="shared" si="42"/>
        <v>49.5</v>
      </c>
      <c r="Z187" s="6">
        <f t="shared" si="43"/>
        <v>0</v>
      </c>
      <c r="AA187" s="68">
        <f t="shared" si="44"/>
        <v>0</v>
      </c>
      <c r="AC187" s="6" t="str">
        <f t="shared" si="45"/>
        <v>L</v>
      </c>
      <c r="AE187" s="69" t="str">
        <f t="shared" si="58"/>
        <v>1</v>
      </c>
    </row>
    <row r="188" spans="1:43" ht="18" customHeight="1" x14ac:dyDescent="0.25">
      <c r="A188" s="106">
        <v>153</v>
      </c>
      <c r="B188" s="107" t="s">
        <v>369</v>
      </c>
      <c r="C188" s="108"/>
      <c r="D188" s="108"/>
      <c r="E188" s="108"/>
      <c r="F188" s="107" t="s">
        <v>370</v>
      </c>
      <c r="G188" s="109"/>
      <c r="H188" s="81">
        <v>3</v>
      </c>
      <c r="I188" s="81">
        <v>8</v>
      </c>
      <c r="J188" s="81">
        <v>43</v>
      </c>
      <c r="K188" s="81">
        <f t="shared" si="56"/>
        <v>1</v>
      </c>
      <c r="L188" s="81">
        <v>4</v>
      </c>
      <c r="M188" s="81">
        <f t="shared" si="59"/>
        <v>6</v>
      </c>
      <c r="N188" s="81" t="str">
        <f t="shared" si="57"/>
        <v>06</v>
      </c>
      <c r="O188" s="110" t="s">
        <v>190</v>
      </c>
      <c r="P188" s="6" t="str">
        <f t="shared" si="55"/>
        <v>11</v>
      </c>
      <c r="Q188" s="6" t="str">
        <f t="shared" si="52"/>
        <v>tc</v>
      </c>
      <c r="R188" s="6" t="str">
        <f t="shared" si="38"/>
        <v>tn</v>
      </c>
      <c r="S188" s="6" t="str">
        <f t="shared" si="40"/>
        <v>L</v>
      </c>
      <c r="T188" s="58">
        <f t="shared" si="41"/>
        <v>1</v>
      </c>
      <c r="U188" s="58">
        <f t="shared" si="46"/>
        <v>1</v>
      </c>
      <c r="V188" s="58">
        <f t="shared" si="47"/>
        <v>1</v>
      </c>
      <c r="W188" s="58">
        <f t="shared" si="48"/>
        <v>1</v>
      </c>
      <c r="X188" s="58">
        <f t="shared" si="39"/>
        <v>2</v>
      </c>
      <c r="Y188" s="58">
        <f t="shared" si="42"/>
        <v>49.5</v>
      </c>
      <c r="Z188" s="6">
        <f t="shared" si="43"/>
        <v>0</v>
      </c>
      <c r="AA188" s="68">
        <f t="shared" si="44"/>
        <v>0</v>
      </c>
      <c r="AC188" s="6" t="str">
        <f t="shared" si="45"/>
        <v>L</v>
      </c>
      <c r="AE188" s="69" t="str">
        <f t="shared" si="58"/>
        <v>1</v>
      </c>
    </row>
    <row r="189" spans="1:43" ht="18" customHeight="1" x14ac:dyDescent="0.25">
      <c r="A189" s="106">
        <v>154</v>
      </c>
      <c r="B189" s="107" t="s">
        <v>371</v>
      </c>
      <c r="C189" s="108"/>
      <c r="D189" s="108"/>
      <c r="E189" s="108"/>
      <c r="F189" s="107" t="s">
        <v>372</v>
      </c>
      <c r="G189" s="109"/>
      <c r="H189" s="81">
        <v>2</v>
      </c>
      <c r="I189" s="81">
        <v>29</v>
      </c>
      <c r="J189" s="81">
        <v>30</v>
      </c>
      <c r="K189" s="81">
        <f t="shared" si="56"/>
        <v>0</v>
      </c>
      <c r="L189" s="81">
        <v>0</v>
      </c>
      <c r="M189" s="81">
        <f t="shared" si="59"/>
        <v>4</v>
      </c>
      <c r="N189" s="81" t="str">
        <f t="shared" si="57"/>
        <v>06</v>
      </c>
      <c r="O189" s="110" t="s">
        <v>190</v>
      </c>
      <c r="P189" s="6" t="str">
        <f t="shared" si="55"/>
        <v>11</v>
      </c>
      <c r="Q189" s="6" t="str">
        <f t="shared" si="52"/>
        <v>tc</v>
      </c>
      <c r="R189" s="6" t="str">
        <f t="shared" si="38"/>
        <v/>
      </c>
      <c r="S189" s="6" t="str">
        <f t="shared" si="40"/>
        <v>L</v>
      </c>
      <c r="T189" s="58">
        <f t="shared" si="41"/>
        <v>1</v>
      </c>
      <c r="U189" s="58">
        <f t="shared" si="46"/>
        <v>1</v>
      </c>
      <c r="V189" s="58">
        <f t="shared" si="47"/>
        <v>1</v>
      </c>
      <c r="W189" s="58">
        <f t="shared" si="48"/>
        <v>1</v>
      </c>
      <c r="X189" s="58">
        <f t="shared" si="39"/>
        <v>0</v>
      </c>
      <c r="Y189" s="58">
        <f t="shared" si="42"/>
        <v>33</v>
      </c>
      <c r="Z189" s="6">
        <f t="shared" si="43"/>
        <v>0</v>
      </c>
      <c r="AA189" s="68">
        <f t="shared" si="44"/>
        <v>0</v>
      </c>
      <c r="AC189" s="6" t="str">
        <f t="shared" si="45"/>
        <v>L</v>
      </c>
      <c r="AE189" s="69" t="str">
        <f t="shared" si="58"/>
        <v>1</v>
      </c>
    </row>
    <row r="190" spans="1:43" ht="18" customHeight="1" x14ac:dyDescent="0.25">
      <c r="A190" s="106">
        <v>155</v>
      </c>
      <c r="B190" s="107" t="s">
        <v>373</v>
      </c>
      <c r="C190" s="108"/>
      <c r="D190" s="108"/>
      <c r="E190" s="108"/>
      <c r="F190" s="107" t="s">
        <v>374</v>
      </c>
      <c r="G190" s="109"/>
      <c r="H190" s="81">
        <v>2</v>
      </c>
      <c r="I190" s="81">
        <v>12</v>
      </c>
      <c r="J190" s="81">
        <v>28</v>
      </c>
      <c r="K190" s="81">
        <f t="shared" si="56"/>
        <v>1</v>
      </c>
      <c r="L190" s="81">
        <v>4</v>
      </c>
      <c r="M190" s="81">
        <f t="shared" si="59"/>
        <v>4</v>
      </c>
      <c r="N190" s="81" t="str">
        <f t="shared" si="57"/>
        <v>06</v>
      </c>
      <c r="O190" s="110" t="s">
        <v>190</v>
      </c>
      <c r="P190" s="6" t="str">
        <f t="shared" si="55"/>
        <v>11</v>
      </c>
      <c r="Q190" s="6" t="str">
        <f t="shared" si="52"/>
        <v>tc</v>
      </c>
      <c r="R190" s="6" t="str">
        <f t="shared" si="38"/>
        <v>tn</v>
      </c>
      <c r="S190" s="6" t="str">
        <f t="shared" si="40"/>
        <v>L</v>
      </c>
      <c r="T190" s="58">
        <f t="shared" si="41"/>
        <v>1</v>
      </c>
      <c r="U190" s="58">
        <f t="shared" si="46"/>
        <v>1</v>
      </c>
      <c r="V190" s="58">
        <f t="shared" si="47"/>
        <v>1</v>
      </c>
      <c r="W190" s="58">
        <f t="shared" si="48"/>
        <v>1</v>
      </c>
      <c r="X190" s="58">
        <f t="shared" si="39"/>
        <v>2</v>
      </c>
      <c r="Y190" s="58">
        <f t="shared" si="42"/>
        <v>33</v>
      </c>
      <c r="Z190" s="6">
        <f t="shared" si="43"/>
        <v>0</v>
      </c>
      <c r="AA190" s="68">
        <f t="shared" si="44"/>
        <v>0</v>
      </c>
      <c r="AC190" s="6" t="str">
        <f t="shared" si="45"/>
        <v>L</v>
      </c>
      <c r="AE190" s="69" t="str">
        <f t="shared" si="58"/>
        <v>1</v>
      </c>
    </row>
    <row r="191" spans="1:43" ht="18" customHeight="1" x14ac:dyDescent="0.25">
      <c r="A191" s="106">
        <v>156</v>
      </c>
      <c r="B191" s="107" t="s">
        <v>375</v>
      </c>
      <c r="C191" s="108"/>
      <c r="D191" s="108"/>
      <c r="E191" s="108"/>
      <c r="F191" s="107" t="s">
        <v>376</v>
      </c>
      <c r="G191" s="109"/>
      <c r="H191" s="81">
        <v>2</v>
      </c>
      <c r="I191" s="81">
        <v>49</v>
      </c>
      <c r="J191" s="81">
        <v>30</v>
      </c>
      <c r="K191" s="81">
        <f t="shared" si="56"/>
        <v>0</v>
      </c>
      <c r="L191" s="81">
        <v>0</v>
      </c>
      <c r="M191" s="81">
        <f t="shared" si="59"/>
        <v>4</v>
      </c>
      <c r="N191" s="81" t="str">
        <f t="shared" si="57"/>
        <v>06</v>
      </c>
      <c r="O191" s="110" t="s">
        <v>190</v>
      </c>
      <c r="P191" s="6" t="str">
        <f t="shared" si="55"/>
        <v>11</v>
      </c>
      <c r="Q191" s="6" t="str">
        <f t="shared" si="52"/>
        <v>tc</v>
      </c>
      <c r="R191" s="6" t="str">
        <f t="shared" si="38"/>
        <v/>
      </c>
      <c r="S191" s="6" t="str">
        <f t="shared" si="40"/>
        <v>L</v>
      </c>
      <c r="T191" s="58">
        <f t="shared" si="41"/>
        <v>1.1000000000000001</v>
      </c>
      <c r="U191" s="58">
        <f t="shared" si="46"/>
        <v>1</v>
      </c>
      <c r="V191" s="58">
        <f t="shared" si="47"/>
        <v>1</v>
      </c>
      <c r="W191" s="58">
        <f t="shared" si="48"/>
        <v>1</v>
      </c>
      <c r="X191" s="58">
        <f t="shared" si="39"/>
        <v>0</v>
      </c>
      <c r="Y191" s="58">
        <f t="shared" si="42"/>
        <v>36</v>
      </c>
      <c r="Z191" s="6">
        <f t="shared" si="43"/>
        <v>0</v>
      </c>
      <c r="AA191" s="68">
        <f t="shared" si="44"/>
        <v>0</v>
      </c>
      <c r="AC191" s="6" t="str">
        <f t="shared" si="45"/>
        <v>L</v>
      </c>
      <c r="AE191" s="69" t="str">
        <f t="shared" si="58"/>
        <v>1,1</v>
      </c>
    </row>
    <row r="192" spans="1:43" ht="18" customHeight="1" x14ac:dyDescent="0.25">
      <c r="A192" s="106">
        <v>157</v>
      </c>
      <c r="B192" s="107" t="s">
        <v>377</v>
      </c>
      <c r="C192" s="108"/>
      <c r="D192" s="108"/>
      <c r="E192" s="108"/>
      <c r="F192" s="107" t="s">
        <v>378</v>
      </c>
      <c r="G192" s="109"/>
      <c r="H192" s="81">
        <v>3</v>
      </c>
      <c r="I192" s="81">
        <v>12</v>
      </c>
      <c r="J192" s="81">
        <v>42</v>
      </c>
      <c r="K192" s="81">
        <f t="shared" si="56"/>
        <v>1</v>
      </c>
      <c r="L192" s="81">
        <v>6</v>
      </c>
      <c r="M192" s="81">
        <f t="shared" si="59"/>
        <v>6</v>
      </c>
      <c r="N192" s="81" t="str">
        <f t="shared" si="57"/>
        <v>06</v>
      </c>
      <c r="O192" s="110" t="s">
        <v>190</v>
      </c>
      <c r="P192" s="6" t="str">
        <f t="shared" si="55"/>
        <v>11</v>
      </c>
      <c r="Q192" s="6" t="str">
        <f t="shared" si="52"/>
        <v>tc</v>
      </c>
      <c r="R192" s="6" t="str">
        <f t="shared" si="38"/>
        <v>tn</v>
      </c>
      <c r="S192" s="6" t="str">
        <f t="shared" si="40"/>
        <v>L</v>
      </c>
      <c r="T192" s="58">
        <f t="shared" si="41"/>
        <v>1</v>
      </c>
      <c r="U192" s="58">
        <f t="shared" si="46"/>
        <v>1</v>
      </c>
      <c r="V192" s="58">
        <f t="shared" si="47"/>
        <v>1</v>
      </c>
      <c r="W192" s="58">
        <f t="shared" si="48"/>
        <v>1</v>
      </c>
      <c r="X192" s="58">
        <f t="shared" si="39"/>
        <v>3</v>
      </c>
      <c r="Y192" s="58">
        <f t="shared" si="42"/>
        <v>49.5</v>
      </c>
      <c r="Z192" s="6">
        <f t="shared" si="43"/>
        <v>0</v>
      </c>
      <c r="AA192" s="68">
        <f t="shared" si="44"/>
        <v>0</v>
      </c>
      <c r="AC192" s="6" t="str">
        <f t="shared" si="45"/>
        <v>L</v>
      </c>
      <c r="AE192" s="69" t="str">
        <f t="shared" si="58"/>
        <v>1</v>
      </c>
    </row>
    <row r="193" spans="1:31" ht="18" customHeight="1" x14ac:dyDescent="0.25">
      <c r="A193" s="106">
        <v>158</v>
      </c>
      <c r="B193" s="107" t="s">
        <v>379</v>
      </c>
      <c r="C193" s="108"/>
      <c r="D193" s="108"/>
      <c r="E193" s="108"/>
      <c r="F193" s="107" t="s">
        <v>380</v>
      </c>
      <c r="G193" s="109"/>
      <c r="H193" s="81">
        <v>2</v>
      </c>
      <c r="I193" s="81">
        <v>29</v>
      </c>
      <c r="J193" s="81">
        <v>30</v>
      </c>
      <c r="K193" s="81">
        <f t="shared" si="56"/>
        <v>0</v>
      </c>
      <c r="L193" s="81">
        <v>0</v>
      </c>
      <c r="M193" s="81">
        <f t="shared" si="59"/>
        <v>4</v>
      </c>
      <c r="N193" s="81" t="str">
        <f t="shared" si="57"/>
        <v>06</v>
      </c>
      <c r="O193" s="110" t="s">
        <v>190</v>
      </c>
      <c r="P193" s="6" t="str">
        <f t="shared" si="55"/>
        <v>11</v>
      </c>
      <c r="Q193" s="6" t="str">
        <f t="shared" si="52"/>
        <v>tc</v>
      </c>
      <c r="R193" s="6" t="str">
        <f t="shared" si="38"/>
        <v/>
      </c>
      <c r="S193" s="6" t="str">
        <f t="shared" si="40"/>
        <v>L</v>
      </c>
      <c r="T193" s="58">
        <f t="shared" si="41"/>
        <v>1</v>
      </c>
      <c r="U193" s="58">
        <f t="shared" si="46"/>
        <v>1</v>
      </c>
      <c r="V193" s="58">
        <f t="shared" si="47"/>
        <v>1</v>
      </c>
      <c r="W193" s="58">
        <f t="shared" si="48"/>
        <v>1</v>
      </c>
      <c r="X193" s="58">
        <f t="shared" si="39"/>
        <v>0</v>
      </c>
      <c r="Y193" s="58">
        <f t="shared" si="42"/>
        <v>33</v>
      </c>
      <c r="Z193" s="6">
        <f t="shared" si="43"/>
        <v>0</v>
      </c>
      <c r="AA193" s="68">
        <f t="shared" si="44"/>
        <v>0</v>
      </c>
      <c r="AC193" s="6" t="str">
        <f t="shared" si="45"/>
        <v>L</v>
      </c>
      <c r="AE193" s="69" t="str">
        <f t="shared" si="58"/>
        <v>1</v>
      </c>
    </row>
    <row r="194" spans="1:31" ht="18" customHeight="1" x14ac:dyDescent="0.25">
      <c r="A194" s="106">
        <v>159</v>
      </c>
      <c r="B194" s="107" t="s">
        <v>381</v>
      </c>
      <c r="C194" s="108"/>
      <c r="D194" s="108"/>
      <c r="E194" s="108"/>
      <c r="F194" s="107" t="s">
        <v>382</v>
      </c>
      <c r="G194" s="109"/>
      <c r="H194" s="81">
        <v>1</v>
      </c>
      <c r="I194" s="81">
        <v>12</v>
      </c>
      <c r="J194" s="81">
        <v>0</v>
      </c>
      <c r="K194" s="81">
        <f t="shared" si="56"/>
        <v>0</v>
      </c>
      <c r="L194" s="81">
        <v>34</v>
      </c>
      <c r="M194" s="81">
        <f t="shared" si="59"/>
        <v>0</v>
      </c>
      <c r="N194" s="81" t="str">
        <f t="shared" si="57"/>
        <v>06</v>
      </c>
      <c r="O194" s="110" t="s">
        <v>190</v>
      </c>
      <c r="P194" s="6" t="str">
        <f t="shared" si="55"/>
        <v>11</v>
      </c>
      <c r="Q194" s="6" t="str">
        <f t="shared" si="52"/>
        <v>tc</v>
      </c>
      <c r="R194" s="6" t="str">
        <f t="shared" si="38"/>
        <v/>
      </c>
      <c r="S194" s="6" t="str">
        <f t="shared" si="40"/>
        <v>T</v>
      </c>
      <c r="T194" s="58">
        <f t="shared" si="41"/>
        <v>20</v>
      </c>
      <c r="U194" s="58">
        <f t="shared" si="46"/>
        <v>1</v>
      </c>
      <c r="V194" s="58">
        <f t="shared" si="47"/>
        <v>1</v>
      </c>
      <c r="W194" s="58">
        <f t="shared" si="48"/>
        <v>1</v>
      </c>
      <c r="X194" s="58">
        <f t="shared" si="39"/>
        <v>0</v>
      </c>
      <c r="Y194" s="58">
        <f t="shared" si="42"/>
        <v>20</v>
      </c>
      <c r="Z194" s="6">
        <f t="shared" si="43"/>
        <v>0</v>
      </c>
      <c r="AA194" s="68">
        <f t="shared" si="44"/>
        <v>0</v>
      </c>
      <c r="AB194" s="7" t="s">
        <v>383</v>
      </c>
      <c r="AC194" s="6" t="str">
        <f t="shared" si="45"/>
        <v>T</v>
      </c>
      <c r="AE194" s="69" t="str">
        <f t="shared" si="58"/>
        <v>20</v>
      </c>
    </row>
    <row r="195" spans="1:31" ht="18" customHeight="1" x14ac:dyDescent="0.25">
      <c r="A195" s="106">
        <v>160</v>
      </c>
      <c r="B195" s="107" t="s">
        <v>381</v>
      </c>
      <c r="C195" s="108"/>
      <c r="D195" s="108"/>
      <c r="E195" s="108"/>
      <c r="F195" s="107" t="s">
        <v>384</v>
      </c>
      <c r="G195" s="109"/>
      <c r="H195" s="81">
        <v>1</v>
      </c>
      <c r="I195" s="81">
        <v>15</v>
      </c>
      <c r="J195" s="81">
        <v>0</v>
      </c>
      <c r="K195" s="81">
        <f t="shared" si="56"/>
        <v>0</v>
      </c>
      <c r="L195" s="81">
        <v>34</v>
      </c>
      <c r="M195" s="81">
        <f t="shared" si="59"/>
        <v>0</v>
      </c>
      <c r="N195" s="81" t="str">
        <f t="shared" si="57"/>
        <v>06</v>
      </c>
      <c r="O195" s="110" t="s">
        <v>90</v>
      </c>
      <c r="P195" s="6" t="str">
        <f t="shared" si="55"/>
        <v>11</v>
      </c>
      <c r="Q195" s="6" t="str">
        <f t="shared" si="52"/>
        <v>tc</v>
      </c>
      <c r="R195" s="6" t="str">
        <f t="shared" si="38"/>
        <v/>
      </c>
      <c r="S195" s="6" t="str">
        <f t="shared" si="40"/>
        <v>T</v>
      </c>
      <c r="T195" s="58">
        <f t="shared" si="41"/>
        <v>20</v>
      </c>
      <c r="U195" s="58">
        <f t="shared" si="46"/>
        <v>1</v>
      </c>
      <c r="V195" s="58">
        <f t="shared" si="47"/>
        <v>1</v>
      </c>
      <c r="W195" s="58">
        <f t="shared" si="48"/>
        <v>1</v>
      </c>
      <c r="X195" s="58">
        <f t="shared" si="39"/>
        <v>0</v>
      </c>
      <c r="Y195" s="58">
        <f t="shared" si="42"/>
        <v>20</v>
      </c>
      <c r="Z195" s="6">
        <f t="shared" si="43"/>
        <v>0</v>
      </c>
      <c r="AA195" s="68">
        <f t="shared" si="44"/>
        <v>0</v>
      </c>
      <c r="AB195" s="7" t="s">
        <v>383</v>
      </c>
      <c r="AC195" s="6" t="str">
        <f t="shared" si="45"/>
        <v>T</v>
      </c>
      <c r="AE195" s="69" t="str">
        <f t="shared" si="58"/>
        <v>20</v>
      </c>
    </row>
    <row r="196" spans="1:31" ht="18" customHeight="1" x14ac:dyDescent="0.25">
      <c r="A196" s="106">
        <v>161</v>
      </c>
      <c r="B196" s="107" t="s">
        <v>381</v>
      </c>
      <c r="C196" s="108"/>
      <c r="D196" s="108"/>
      <c r="E196" s="108"/>
      <c r="F196" s="107" t="s">
        <v>385</v>
      </c>
      <c r="G196" s="109"/>
      <c r="H196" s="81">
        <v>1</v>
      </c>
      <c r="I196" s="81">
        <v>15</v>
      </c>
      <c r="J196" s="81">
        <v>0</v>
      </c>
      <c r="K196" s="81">
        <f t="shared" si="56"/>
        <v>0</v>
      </c>
      <c r="L196" s="81">
        <v>34</v>
      </c>
      <c r="M196" s="81">
        <f t="shared" si="59"/>
        <v>0</v>
      </c>
      <c r="N196" s="81" t="str">
        <f t="shared" si="57"/>
        <v>06</v>
      </c>
      <c r="O196" s="110" t="s">
        <v>190</v>
      </c>
      <c r="P196" s="6" t="str">
        <f t="shared" si="55"/>
        <v>11</v>
      </c>
      <c r="Q196" s="6" t="str">
        <f t="shared" si="52"/>
        <v>tc</v>
      </c>
      <c r="R196" s="6" t="str">
        <f t="shared" si="38"/>
        <v/>
      </c>
      <c r="S196" s="6" t="str">
        <f t="shared" si="40"/>
        <v>T</v>
      </c>
      <c r="T196" s="58">
        <f t="shared" si="41"/>
        <v>20</v>
      </c>
      <c r="U196" s="58">
        <f t="shared" si="46"/>
        <v>1</v>
      </c>
      <c r="V196" s="58">
        <f t="shared" si="47"/>
        <v>1</v>
      </c>
      <c r="W196" s="58">
        <f t="shared" si="48"/>
        <v>1</v>
      </c>
      <c r="X196" s="58">
        <f t="shared" si="39"/>
        <v>0</v>
      </c>
      <c r="Y196" s="58">
        <f t="shared" si="42"/>
        <v>20</v>
      </c>
      <c r="Z196" s="6">
        <f t="shared" si="43"/>
        <v>0</v>
      </c>
      <c r="AA196" s="68">
        <f t="shared" si="44"/>
        <v>0</v>
      </c>
      <c r="AB196" s="7" t="s">
        <v>383</v>
      </c>
      <c r="AC196" s="6" t="str">
        <f t="shared" si="45"/>
        <v>T</v>
      </c>
      <c r="AE196" s="69" t="str">
        <f t="shared" si="58"/>
        <v>20</v>
      </c>
    </row>
    <row r="197" spans="1:31" ht="18" customHeight="1" x14ac:dyDescent="0.25">
      <c r="A197" s="106">
        <v>162</v>
      </c>
      <c r="B197" s="107" t="s">
        <v>386</v>
      </c>
      <c r="C197" s="108"/>
      <c r="D197" s="108"/>
      <c r="E197" s="108"/>
      <c r="F197" s="107" t="s">
        <v>387</v>
      </c>
      <c r="G197" s="109"/>
      <c r="H197" s="81">
        <v>2</v>
      </c>
      <c r="I197" s="81">
        <v>48</v>
      </c>
      <c r="J197" s="81">
        <v>30</v>
      </c>
      <c r="K197" s="81">
        <f t="shared" si="56"/>
        <v>0</v>
      </c>
      <c r="L197" s="81">
        <v>0</v>
      </c>
      <c r="M197" s="81">
        <f t="shared" si="59"/>
        <v>4</v>
      </c>
      <c r="N197" s="81" t="str">
        <f t="shared" si="57"/>
        <v>06</v>
      </c>
      <c r="O197" s="110" t="s">
        <v>90</v>
      </c>
      <c r="P197" s="6" t="str">
        <f t="shared" si="55"/>
        <v>12</v>
      </c>
      <c r="Q197" s="6" t="str">
        <f t="shared" si="52"/>
        <v>tc</v>
      </c>
      <c r="R197" s="6" t="str">
        <f t="shared" si="38"/>
        <v/>
      </c>
      <c r="S197" s="6" t="str">
        <f t="shared" si="40"/>
        <v>L</v>
      </c>
      <c r="T197" s="58">
        <f t="shared" si="41"/>
        <v>1.1000000000000001</v>
      </c>
      <c r="U197" s="58">
        <f t="shared" si="46"/>
        <v>1</v>
      </c>
      <c r="V197" s="58">
        <f t="shared" si="47"/>
        <v>1</v>
      </c>
      <c r="W197" s="58">
        <f t="shared" si="48"/>
        <v>1</v>
      </c>
      <c r="X197" s="58">
        <f t="shared" si="39"/>
        <v>0</v>
      </c>
      <c r="Y197" s="58">
        <f t="shared" si="42"/>
        <v>36</v>
      </c>
      <c r="Z197" s="6">
        <f t="shared" si="43"/>
        <v>0</v>
      </c>
      <c r="AA197" s="68">
        <f t="shared" si="44"/>
        <v>0</v>
      </c>
      <c r="AC197" s="6" t="str">
        <f t="shared" si="45"/>
        <v>L</v>
      </c>
      <c r="AE197" s="69" t="str">
        <f t="shared" si="58"/>
        <v>1,1</v>
      </c>
    </row>
    <row r="198" spans="1:31" ht="18" customHeight="1" x14ac:dyDescent="0.25">
      <c r="A198" s="106">
        <v>163</v>
      </c>
      <c r="B198" s="107" t="s">
        <v>386</v>
      </c>
      <c r="C198" s="108"/>
      <c r="D198" s="108"/>
      <c r="E198" s="108"/>
      <c r="F198" s="107" t="s">
        <v>388</v>
      </c>
      <c r="G198" s="109"/>
      <c r="H198" s="81">
        <v>2</v>
      </c>
      <c r="I198" s="81">
        <v>43</v>
      </c>
      <c r="J198" s="81">
        <v>30</v>
      </c>
      <c r="K198" s="81">
        <f t="shared" si="56"/>
        <v>0</v>
      </c>
      <c r="L198" s="81">
        <v>0</v>
      </c>
      <c r="M198" s="81">
        <f t="shared" si="59"/>
        <v>4</v>
      </c>
      <c r="N198" s="81" t="str">
        <f t="shared" si="57"/>
        <v>06</v>
      </c>
      <c r="O198" s="110" t="s">
        <v>190</v>
      </c>
      <c r="P198" s="6" t="str">
        <f t="shared" si="55"/>
        <v>13</v>
      </c>
      <c r="Q198" s="6" t="str">
        <f t="shared" si="52"/>
        <v>tc</v>
      </c>
      <c r="R198" s="6" t="str">
        <f t="shared" si="38"/>
        <v/>
      </c>
      <c r="S198" s="6" t="str">
        <f t="shared" si="40"/>
        <v>L</v>
      </c>
      <c r="T198" s="58">
        <f t="shared" si="41"/>
        <v>1.1000000000000001</v>
      </c>
      <c r="U198" s="58">
        <f t="shared" si="46"/>
        <v>1</v>
      </c>
      <c r="V198" s="58">
        <f t="shared" si="47"/>
        <v>1</v>
      </c>
      <c r="W198" s="58">
        <f t="shared" si="48"/>
        <v>1</v>
      </c>
      <c r="X198" s="58">
        <f t="shared" si="39"/>
        <v>0</v>
      </c>
      <c r="Y198" s="58">
        <f t="shared" si="42"/>
        <v>36</v>
      </c>
      <c r="Z198" s="6">
        <f t="shared" si="43"/>
        <v>0</v>
      </c>
      <c r="AA198" s="68">
        <f t="shared" si="44"/>
        <v>0</v>
      </c>
      <c r="AC198" s="6" t="str">
        <f t="shared" si="45"/>
        <v>L</v>
      </c>
      <c r="AE198" s="69" t="str">
        <f t="shared" si="58"/>
        <v>1,1</v>
      </c>
    </row>
    <row r="199" spans="1:31" ht="18" customHeight="1" x14ac:dyDescent="0.25">
      <c r="A199" s="106">
        <v>164</v>
      </c>
      <c r="B199" s="107" t="s">
        <v>389</v>
      </c>
      <c r="C199" s="108"/>
      <c r="D199" s="108"/>
      <c r="E199" s="108"/>
      <c r="F199" s="107" t="s">
        <v>390</v>
      </c>
      <c r="G199" s="109"/>
      <c r="H199" s="81">
        <v>2</v>
      </c>
      <c r="I199" s="81">
        <v>49</v>
      </c>
      <c r="J199" s="81">
        <v>30</v>
      </c>
      <c r="K199" s="81">
        <f t="shared" si="56"/>
        <v>0</v>
      </c>
      <c r="L199" s="81">
        <v>0</v>
      </c>
      <c r="M199" s="81">
        <f t="shared" si="59"/>
        <v>4</v>
      </c>
      <c r="N199" s="81" t="str">
        <f t="shared" si="57"/>
        <v>06</v>
      </c>
      <c r="O199" s="110" t="s">
        <v>190</v>
      </c>
      <c r="P199" s="6" t="str">
        <f t="shared" si="55"/>
        <v>11</v>
      </c>
      <c r="Q199" s="6" t="str">
        <f t="shared" si="52"/>
        <v>tc</v>
      </c>
      <c r="R199" s="6" t="str">
        <f t="shared" si="38"/>
        <v/>
      </c>
      <c r="S199" s="6" t="str">
        <f t="shared" si="40"/>
        <v>L</v>
      </c>
      <c r="T199" s="58">
        <f t="shared" si="41"/>
        <v>1.1000000000000001</v>
      </c>
      <c r="U199" s="58">
        <f t="shared" si="46"/>
        <v>1</v>
      </c>
      <c r="V199" s="58">
        <f t="shared" si="47"/>
        <v>1</v>
      </c>
      <c r="W199" s="58">
        <f t="shared" si="48"/>
        <v>1</v>
      </c>
      <c r="X199" s="58">
        <f t="shared" si="39"/>
        <v>0</v>
      </c>
      <c r="Y199" s="58">
        <f t="shared" si="42"/>
        <v>36</v>
      </c>
      <c r="Z199" s="6">
        <f t="shared" si="43"/>
        <v>0</v>
      </c>
      <c r="AA199" s="68">
        <f t="shared" si="44"/>
        <v>0</v>
      </c>
      <c r="AC199" s="6" t="str">
        <f t="shared" si="45"/>
        <v>L</v>
      </c>
      <c r="AE199" s="69" t="str">
        <f t="shared" si="58"/>
        <v>1,1</v>
      </c>
    </row>
    <row r="200" spans="1:31" ht="18" customHeight="1" x14ac:dyDescent="0.25">
      <c r="A200" s="106">
        <v>165</v>
      </c>
      <c r="B200" s="107" t="s">
        <v>391</v>
      </c>
      <c r="C200" s="108"/>
      <c r="D200" s="108"/>
      <c r="E200" s="108"/>
      <c r="F200" s="107" t="s">
        <v>392</v>
      </c>
      <c r="G200" s="109"/>
      <c r="H200" s="81">
        <v>2</v>
      </c>
      <c r="I200" s="81">
        <v>32</v>
      </c>
      <c r="J200" s="81">
        <v>30</v>
      </c>
      <c r="K200" s="81">
        <f t="shared" si="56"/>
        <v>0</v>
      </c>
      <c r="L200" s="81">
        <v>0</v>
      </c>
      <c r="M200" s="81">
        <f t="shared" si="59"/>
        <v>4</v>
      </c>
      <c r="N200" s="81" t="str">
        <f t="shared" si="57"/>
        <v>07</v>
      </c>
      <c r="O200" s="110" t="s">
        <v>90</v>
      </c>
      <c r="P200" s="6" t="str">
        <f t="shared" si="55"/>
        <v>10</v>
      </c>
      <c r="Q200" s="6" t="str">
        <f t="shared" si="52"/>
        <v>tc</v>
      </c>
      <c r="R200" s="6" t="str">
        <f t="shared" si="38"/>
        <v/>
      </c>
      <c r="S200" s="6" t="str">
        <f t="shared" si="40"/>
        <v>L</v>
      </c>
      <c r="T200" s="58">
        <f t="shared" si="41"/>
        <v>1</v>
      </c>
      <c r="U200" s="58">
        <f t="shared" si="46"/>
        <v>1</v>
      </c>
      <c r="V200" s="58">
        <f t="shared" si="47"/>
        <v>1</v>
      </c>
      <c r="W200" s="58">
        <f t="shared" si="48"/>
        <v>1</v>
      </c>
      <c r="X200" s="58">
        <f t="shared" si="39"/>
        <v>0</v>
      </c>
      <c r="Y200" s="58">
        <f t="shared" si="42"/>
        <v>33</v>
      </c>
      <c r="Z200" s="6">
        <f t="shared" si="43"/>
        <v>0</v>
      </c>
      <c r="AA200" s="68">
        <f t="shared" si="44"/>
        <v>0</v>
      </c>
      <c r="AC200" s="6" t="str">
        <f t="shared" si="45"/>
        <v>L</v>
      </c>
      <c r="AE200" s="69" t="str">
        <f t="shared" si="58"/>
        <v>1</v>
      </c>
    </row>
    <row r="201" spans="1:31" ht="18" customHeight="1" x14ac:dyDescent="0.25">
      <c r="A201" s="106">
        <v>166</v>
      </c>
      <c r="B201" s="107" t="s">
        <v>393</v>
      </c>
      <c r="C201" s="108"/>
      <c r="D201" s="108"/>
      <c r="E201" s="108"/>
      <c r="F201" s="107" t="s">
        <v>394</v>
      </c>
      <c r="G201" s="109"/>
      <c r="H201" s="81">
        <v>3</v>
      </c>
      <c r="I201" s="81">
        <v>32</v>
      </c>
      <c r="J201" s="81">
        <v>45</v>
      </c>
      <c r="K201" s="81">
        <f t="shared" si="56"/>
        <v>0</v>
      </c>
      <c r="L201" s="81">
        <v>0</v>
      </c>
      <c r="M201" s="81">
        <f t="shared" si="59"/>
        <v>6</v>
      </c>
      <c r="N201" s="81" t="str">
        <f t="shared" si="57"/>
        <v>07</v>
      </c>
      <c r="O201" s="110" t="s">
        <v>90</v>
      </c>
      <c r="P201" s="6" t="str">
        <f t="shared" si="55"/>
        <v>10</v>
      </c>
      <c r="Q201" s="6" t="str">
        <f t="shared" si="52"/>
        <v>tc</v>
      </c>
      <c r="R201" s="6" t="str">
        <f t="shared" si="38"/>
        <v/>
      </c>
      <c r="S201" s="6" t="str">
        <f t="shared" si="40"/>
        <v>L</v>
      </c>
      <c r="T201" s="58">
        <f t="shared" si="41"/>
        <v>1</v>
      </c>
      <c r="U201" s="58">
        <f t="shared" si="46"/>
        <v>1</v>
      </c>
      <c r="V201" s="58">
        <f t="shared" si="47"/>
        <v>1</v>
      </c>
      <c r="W201" s="58">
        <f t="shared" si="48"/>
        <v>1</v>
      </c>
      <c r="X201" s="58">
        <f t="shared" si="39"/>
        <v>0</v>
      </c>
      <c r="Y201" s="58">
        <f t="shared" si="42"/>
        <v>49.5</v>
      </c>
      <c r="Z201" s="6">
        <f t="shared" si="43"/>
        <v>0</v>
      </c>
      <c r="AA201" s="68">
        <f t="shared" si="44"/>
        <v>0</v>
      </c>
      <c r="AC201" s="6" t="str">
        <f t="shared" si="45"/>
        <v>L</v>
      </c>
      <c r="AE201" s="69" t="str">
        <f t="shared" si="58"/>
        <v>1</v>
      </c>
    </row>
    <row r="202" spans="1:31" ht="18" customHeight="1" x14ac:dyDescent="0.25">
      <c r="A202" s="106">
        <v>167</v>
      </c>
      <c r="B202" s="107" t="s">
        <v>395</v>
      </c>
      <c r="C202" s="108"/>
      <c r="D202" s="108"/>
      <c r="E202" s="108"/>
      <c r="F202" s="107" t="s">
        <v>396</v>
      </c>
      <c r="G202" s="109"/>
      <c r="H202" s="81">
        <v>3</v>
      </c>
      <c r="I202" s="81">
        <v>32</v>
      </c>
      <c r="J202" s="81">
        <v>45</v>
      </c>
      <c r="K202" s="81">
        <f t="shared" si="56"/>
        <v>0</v>
      </c>
      <c r="L202" s="81">
        <v>0</v>
      </c>
      <c r="M202" s="81">
        <f t="shared" si="59"/>
        <v>6</v>
      </c>
      <c r="N202" s="81" t="str">
        <f t="shared" si="57"/>
        <v>07</v>
      </c>
      <c r="O202" s="110" t="s">
        <v>90</v>
      </c>
      <c r="P202" s="6" t="str">
        <f t="shared" si="55"/>
        <v>10</v>
      </c>
      <c r="Q202" s="6" t="str">
        <f t="shared" si="52"/>
        <v>tc</v>
      </c>
      <c r="R202" s="6" t="str">
        <f t="shared" si="38"/>
        <v/>
      </c>
      <c r="S202" s="6" t="str">
        <f t="shared" si="40"/>
        <v>L</v>
      </c>
      <c r="T202" s="58">
        <f t="shared" si="41"/>
        <v>1</v>
      </c>
      <c r="U202" s="58">
        <f t="shared" si="46"/>
        <v>1</v>
      </c>
      <c r="V202" s="58">
        <f t="shared" si="47"/>
        <v>1</v>
      </c>
      <c r="W202" s="58">
        <f t="shared" si="48"/>
        <v>1</v>
      </c>
      <c r="X202" s="58">
        <f t="shared" si="39"/>
        <v>0</v>
      </c>
      <c r="Y202" s="58">
        <f t="shared" si="42"/>
        <v>49.5</v>
      </c>
      <c r="Z202" s="6">
        <f t="shared" si="43"/>
        <v>0</v>
      </c>
      <c r="AA202" s="68">
        <f t="shared" si="44"/>
        <v>0</v>
      </c>
      <c r="AC202" s="6" t="str">
        <f t="shared" si="45"/>
        <v>L</v>
      </c>
      <c r="AE202" s="69" t="str">
        <f t="shared" si="58"/>
        <v>1</v>
      </c>
    </row>
    <row r="203" spans="1:31" ht="18" customHeight="1" x14ac:dyDescent="0.25">
      <c r="A203" s="106">
        <v>168</v>
      </c>
      <c r="B203" s="107" t="s">
        <v>397</v>
      </c>
      <c r="C203" s="108"/>
      <c r="D203" s="108"/>
      <c r="E203" s="108"/>
      <c r="F203" s="107" t="s">
        <v>398</v>
      </c>
      <c r="G203" s="109"/>
      <c r="H203" s="81">
        <v>2</v>
      </c>
      <c r="I203" s="81">
        <v>16</v>
      </c>
      <c r="J203" s="81">
        <v>0</v>
      </c>
      <c r="K203" s="81">
        <f t="shared" si="56"/>
        <v>0</v>
      </c>
      <c r="L203" s="81">
        <v>68</v>
      </c>
      <c r="M203" s="81">
        <f t="shared" si="59"/>
        <v>0</v>
      </c>
      <c r="N203" s="81" t="str">
        <f t="shared" si="57"/>
        <v>07</v>
      </c>
      <c r="O203" s="110" t="s">
        <v>90</v>
      </c>
      <c r="P203" s="6" t="str">
        <f t="shared" si="55"/>
        <v>10</v>
      </c>
      <c r="Q203" s="6" t="str">
        <f t="shared" si="52"/>
        <v>tc</v>
      </c>
      <c r="R203" s="6" t="str">
        <f t="shared" si="38"/>
        <v/>
      </c>
      <c r="S203" s="6" t="str">
        <f t="shared" si="40"/>
        <v>T</v>
      </c>
      <c r="T203" s="58">
        <f t="shared" si="41"/>
        <v>20</v>
      </c>
      <c r="U203" s="58">
        <f t="shared" si="46"/>
        <v>1</v>
      </c>
      <c r="V203" s="58">
        <f t="shared" si="47"/>
        <v>1</v>
      </c>
      <c r="W203" s="58">
        <f t="shared" si="48"/>
        <v>1</v>
      </c>
      <c r="X203" s="58">
        <f t="shared" si="39"/>
        <v>0</v>
      </c>
      <c r="Y203" s="58">
        <f t="shared" si="42"/>
        <v>40</v>
      </c>
      <c r="Z203" s="6">
        <f t="shared" si="43"/>
        <v>0</v>
      </c>
      <c r="AA203" s="68">
        <f t="shared" si="44"/>
        <v>0</v>
      </c>
      <c r="AB203" s="7" t="s">
        <v>399</v>
      </c>
      <c r="AC203" s="6" t="str">
        <f t="shared" si="45"/>
        <v>T</v>
      </c>
      <c r="AE203" s="69" t="str">
        <f t="shared" si="58"/>
        <v>20</v>
      </c>
    </row>
    <row r="204" spans="1:31" ht="18" customHeight="1" x14ac:dyDescent="0.25">
      <c r="A204" s="106">
        <v>169</v>
      </c>
      <c r="B204" s="107" t="s">
        <v>397</v>
      </c>
      <c r="C204" s="108"/>
      <c r="D204" s="108"/>
      <c r="E204" s="108"/>
      <c r="F204" s="107" t="s">
        <v>400</v>
      </c>
      <c r="G204" s="109"/>
      <c r="H204" s="81">
        <v>2</v>
      </c>
      <c r="I204" s="81">
        <v>16</v>
      </c>
      <c r="J204" s="81">
        <v>0</v>
      </c>
      <c r="K204" s="81">
        <f t="shared" si="56"/>
        <v>0</v>
      </c>
      <c r="L204" s="81">
        <v>68</v>
      </c>
      <c r="M204" s="81">
        <f t="shared" si="59"/>
        <v>0</v>
      </c>
      <c r="N204" s="81" t="str">
        <f t="shared" si="57"/>
        <v>07</v>
      </c>
      <c r="O204" s="110" t="s">
        <v>90</v>
      </c>
      <c r="P204" s="6" t="str">
        <f t="shared" si="55"/>
        <v>10</v>
      </c>
      <c r="Q204" s="6" t="str">
        <f t="shared" si="52"/>
        <v>tc</v>
      </c>
      <c r="R204" s="6" t="str">
        <f t="shared" ref="R204:R267" si="60">IF(AND(K204&gt;0,OR(N204="03",N204="05",N204="09")),"tl",IF(AND(K204&gt;0,OR(N204="02",N204="04",N204="06",N204="07",N204="08")),"tn",""))</f>
        <v/>
      </c>
      <c r="S204" s="6" t="str">
        <f t="shared" si="40"/>
        <v>T</v>
      </c>
      <c r="T204" s="58">
        <f t="shared" si="41"/>
        <v>20</v>
      </c>
      <c r="U204" s="58">
        <f t="shared" si="46"/>
        <v>1</v>
      </c>
      <c r="V204" s="58">
        <f t="shared" si="47"/>
        <v>1</v>
      </c>
      <c r="W204" s="58">
        <f t="shared" si="48"/>
        <v>1</v>
      </c>
      <c r="X204" s="58">
        <f t="shared" ref="X204:X267" si="61">IF(AND(R204="tn",N204&lt;&gt;"04"),VLOOKUP(I204/K204,$AL$2:$AM$3,2,1)*L204*K204,IF(AND(R204="tn",N204="04"),VLOOKUP(I204/K204,$AU$2:$AV$4,2,1)*L204*K204,IF(R204="tl",VLOOKUP(I204/K204,$AI$2:$AJ$3,2,1)*K204*L204,0)))</f>
        <v>0</v>
      </c>
      <c r="Y204" s="58">
        <f t="shared" si="42"/>
        <v>40</v>
      </c>
      <c r="Z204" s="6">
        <f t="shared" si="43"/>
        <v>0</v>
      </c>
      <c r="AA204" s="68">
        <f t="shared" si="44"/>
        <v>0</v>
      </c>
      <c r="AB204" s="7" t="s">
        <v>399</v>
      </c>
      <c r="AC204" s="6" t="str">
        <f t="shared" si="45"/>
        <v>T</v>
      </c>
      <c r="AE204" s="69" t="str">
        <f t="shared" si="58"/>
        <v>20</v>
      </c>
    </row>
    <row r="205" spans="1:31" ht="18" customHeight="1" x14ac:dyDescent="0.25">
      <c r="A205" s="106">
        <v>170</v>
      </c>
      <c r="B205" s="107" t="s">
        <v>401</v>
      </c>
      <c r="C205" s="108"/>
      <c r="D205" s="108"/>
      <c r="E205" s="108"/>
      <c r="F205" s="107" t="s">
        <v>402</v>
      </c>
      <c r="G205" s="109"/>
      <c r="H205" s="81">
        <v>3</v>
      </c>
      <c r="I205" s="81">
        <v>32</v>
      </c>
      <c r="J205" s="81">
        <v>45</v>
      </c>
      <c r="K205" s="81">
        <f t="shared" si="56"/>
        <v>0</v>
      </c>
      <c r="L205" s="81">
        <v>0</v>
      </c>
      <c r="M205" s="81">
        <f t="shared" si="59"/>
        <v>6</v>
      </c>
      <c r="N205" s="81" t="str">
        <f t="shared" si="57"/>
        <v>07</v>
      </c>
      <c r="O205" s="110" t="s">
        <v>90</v>
      </c>
      <c r="P205" s="6" t="str">
        <f t="shared" si="55"/>
        <v>10</v>
      </c>
      <c r="Q205" s="6" t="str">
        <f t="shared" si="52"/>
        <v>tc</v>
      </c>
      <c r="R205" s="6" t="str">
        <f t="shared" si="60"/>
        <v/>
      </c>
      <c r="S205" s="6" t="str">
        <f t="shared" ref="S205:S268" si="62">IF(LEN(B205)=9,IF(RIGHT(B205,1)="c",MID(B205,8,1),RIGHT(B205,1)),MID(B205,3,1))</f>
        <v>L</v>
      </c>
      <c r="T205" s="58">
        <f t="shared" ref="T205:T268" si="63">IF(AE205="",1,VALUE(AE205))</f>
        <v>1</v>
      </c>
      <c r="U205" s="58">
        <f t="shared" si="46"/>
        <v>1</v>
      </c>
      <c r="V205" s="58">
        <f t="shared" si="47"/>
        <v>1</v>
      </c>
      <c r="W205" s="58">
        <f t="shared" si="48"/>
        <v>1</v>
      </c>
      <c r="X205" s="58">
        <f t="shared" si="61"/>
        <v>0</v>
      </c>
      <c r="Y205" s="58">
        <f t="shared" ref="Y205:Y268" si="64">IF(AC205="l",(J205*T205+X205)*U205+M205*0.75,IF(AND(AC205="d",H205&gt;4),I205*18,IF(AND(AC205="d",H205&lt;4),I205*1.5*H205,IF(AC205="m",L205/30*T205*U205,IF(AC205="tn",H205*I205*0.5,IF(AND(AC205="t",N205="01"),T205*U205*L205,IF(AC205="t",H205*T205*U205)))))))</f>
        <v>49.5</v>
      </c>
      <c r="Z205" s="6">
        <f t="shared" ref="Z205:Z268" si="65">IF(Q205="tc",IF(OR(G205="vd",G205="td",G205="tl"),VLOOKUP(I205,$BP$2:$BQ$4,2,1),IF(G205="vi",VLOOKUP(I205,$BS$2:$BT$3,2,1)*2*1.5,IF(OR(AC205&gt;1,S205="t",S205="d"),0,0))),IF(Q205="n",IF(OR(G205="vd",G205="td"),VLOOKUP(I205,$BV$2:$BW$6,2,1),IF(G205="vi",VLOOKUP(I205,$BS$2:$BT$3,2,1)*2*1.5,IF(AND(N205&lt;&gt;"01",G205="kt"),0.5,0)))))</f>
        <v>0</v>
      </c>
      <c r="AA205" s="68">
        <f t="shared" ref="AA205:AA268" si="66">IF(OR(G205="vd",G205="td",G205="tl"),I205*0.4,IF(AND(G205="vi",Q205="tc"),I205/10,IF(AND(G205="vi",Q205="n"),I205/9,IF(AND(S205="d",H205&gt;4),5*I205,IF(OR(S205="d",S205="t"),0,IF(S205="m",I205/4,0))))))</f>
        <v>0</v>
      </c>
      <c r="AC205" s="6" t="str">
        <f t="shared" ref="AC205:AC268" si="67">IF(OR(S205="n",AND(S205="t",(IFERROR(FIND("nghiệp",F205),0)+IFERROR(FIND("cuối khóa",F205),0))&gt;0)),"tn",S205)</f>
        <v>L</v>
      </c>
      <c r="AE205" s="69" t="str">
        <f t="shared" si="58"/>
        <v>1</v>
      </c>
    </row>
    <row r="206" spans="1:31" ht="18" customHeight="1" x14ac:dyDescent="0.25">
      <c r="A206" s="106">
        <v>171</v>
      </c>
      <c r="B206" s="107" t="s">
        <v>403</v>
      </c>
      <c r="C206" s="108"/>
      <c r="D206" s="108"/>
      <c r="E206" s="108"/>
      <c r="F206" s="107" t="s">
        <v>404</v>
      </c>
      <c r="G206" s="109"/>
      <c r="H206" s="81">
        <v>3</v>
      </c>
      <c r="I206" s="81">
        <v>32</v>
      </c>
      <c r="J206" s="81">
        <v>45</v>
      </c>
      <c r="K206" s="81">
        <f t="shared" si="56"/>
        <v>0</v>
      </c>
      <c r="L206" s="81">
        <v>0</v>
      </c>
      <c r="M206" s="81">
        <f t="shared" si="59"/>
        <v>6</v>
      </c>
      <c r="N206" s="81" t="str">
        <f t="shared" si="57"/>
        <v>07</v>
      </c>
      <c r="O206" s="110" t="s">
        <v>90</v>
      </c>
      <c r="P206" s="6" t="str">
        <f t="shared" si="55"/>
        <v>10</v>
      </c>
      <c r="Q206" s="6" t="str">
        <f t="shared" si="52"/>
        <v>tc</v>
      </c>
      <c r="R206" s="6" t="str">
        <f t="shared" si="60"/>
        <v/>
      </c>
      <c r="S206" s="6" t="str">
        <f t="shared" si="62"/>
        <v>L</v>
      </c>
      <c r="T206" s="58">
        <f t="shared" si="63"/>
        <v>1</v>
      </c>
      <c r="U206" s="58">
        <f t="shared" ref="U206:U269" si="68">IF(MID(B206,7,1)="5",1.5,IF(AND(LEFT(TRIM(C206),2)="GI",Q206="tc",S206="l"),1.3,IF(AND(LEFT(TRIM(C206),2)="GI",Q206="tc",S206="t"),1.6,IF(AND(LEFT(TRIM(C206),2)="GV",Q206="n"),0.8,1))))</f>
        <v>1</v>
      </c>
      <c r="V206" s="58">
        <f t="shared" ref="V206:V269" si="69">IF(MID(B206,7,1)="5",1.5,IF(AND(LEFT(TRIM(D206),2)="GI",Q206="tc",S206="l"),1.3,IF(AND(LEFT(TRIM(D206),2)="GI",Q206="tc",S206="t"),1.6,IF(AND(LEFT(TRIM(D206),2)="GV",Q206="n"),0.8,1))))</f>
        <v>1</v>
      </c>
      <c r="W206" s="58">
        <f t="shared" ref="W206:W269" si="70">IF(MID(B206,7,1)="5",1.5,IF(AND(LEFT(TRIM(E206),2)="GI",Q206="tc",S206="l"),1.3,IF(AND(LEFT(TRIM(E206),2)="GI",Q206="tc",S206="t"),1.6,IF(AND(LEFT(TRIM(E206),2)="GV",Q206="n"),0.8,1))))</f>
        <v>1</v>
      </c>
      <c r="X206" s="58">
        <f t="shared" si="61"/>
        <v>0</v>
      </c>
      <c r="Y206" s="58">
        <f t="shared" si="64"/>
        <v>49.5</v>
      </c>
      <c r="Z206" s="6">
        <f t="shared" si="65"/>
        <v>0</v>
      </c>
      <c r="AA206" s="68">
        <f t="shared" si="66"/>
        <v>0</v>
      </c>
      <c r="AC206" s="6" t="str">
        <f t="shared" si="67"/>
        <v>L</v>
      </c>
      <c r="AE206" s="69" t="str">
        <f t="shared" si="58"/>
        <v>1</v>
      </c>
    </row>
    <row r="207" spans="1:31" ht="18" customHeight="1" x14ac:dyDescent="0.25">
      <c r="A207" s="106">
        <v>172</v>
      </c>
      <c r="B207" s="107" t="s">
        <v>405</v>
      </c>
      <c r="C207" s="108"/>
      <c r="D207" s="108"/>
      <c r="E207" s="108"/>
      <c r="F207" s="107" t="s">
        <v>406</v>
      </c>
      <c r="G207" s="109"/>
      <c r="H207" s="81">
        <v>2</v>
      </c>
      <c r="I207" s="81">
        <v>32</v>
      </c>
      <c r="J207" s="81">
        <v>30</v>
      </c>
      <c r="K207" s="81">
        <f t="shared" si="56"/>
        <v>0</v>
      </c>
      <c r="L207" s="81">
        <v>0</v>
      </c>
      <c r="M207" s="81">
        <f t="shared" si="59"/>
        <v>4</v>
      </c>
      <c r="N207" s="81" t="str">
        <f t="shared" si="57"/>
        <v>07</v>
      </c>
      <c r="O207" s="110" t="s">
        <v>90</v>
      </c>
      <c r="P207" s="6" t="str">
        <f t="shared" si="55"/>
        <v>10</v>
      </c>
      <c r="Q207" s="6" t="str">
        <f t="shared" si="52"/>
        <v>tc</v>
      </c>
      <c r="R207" s="6" t="str">
        <f t="shared" si="60"/>
        <v/>
      </c>
      <c r="S207" s="6" t="str">
        <f t="shared" si="62"/>
        <v>L</v>
      </c>
      <c r="T207" s="58">
        <f t="shared" si="63"/>
        <v>1</v>
      </c>
      <c r="U207" s="58">
        <f t="shared" si="68"/>
        <v>1</v>
      </c>
      <c r="V207" s="58">
        <f t="shared" si="69"/>
        <v>1</v>
      </c>
      <c r="W207" s="58">
        <f t="shared" si="70"/>
        <v>1</v>
      </c>
      <c r="X207" s="58">
        <f t="shared" si="61"/>
        <v>0</v>
      </c>
      <c r="Y207" s="58">
        <f t="shared" si="64"/>
        <v>33</v>
      </c>
      <c r="Z207" s="6">
        <f t="shared" si="65"/>
        <v>0</v>
      </c>
      <c r="AA207" s="68">
        <f t="shared" si="66"/>
        <v>0</v>
      </c>
      <c r="AC207" s="6" t="str">
        <f t="shared" si="67"/>
        <v>L</v>
      </c>
      <c r="AE207" s="69" t="str">
        <f t="shared" si="58"/>
        <v>1</v>
      </c>
    </row>
    <row r="208" spans="1:31" ht="18" customHeight="1" x14ac:dyDescent="0.25">
      <c r="A208" s="106">
        <v>173</v>
      </c>
      <c r="B208" s="107" t="s">
        <v>407</v>
      </c>
      <c r="C208" s="108"/>
      <c r="D208" s="108"/>
      <c r="E208" s="108"/>
      <c r="F208" s="107" t="s">
        <v>408</v>
      </c>
      <c r="G208" s="109"/>
      <c r="H208" s="81">
        <v>3</v>
      </c>
      <c r="I208" s="81">
        <v>4</v>
      </c>
      <c r="J208" s="81">
        <v>45</v>
      </c>
      <c r="K208" s="81">
        <f t="shared" si="56"/>
        <v>0</v>
      </c>
      <c r="L208" s="81">
        <v>0</v>
      </c>
      <c r="M208" s="81">
        <f t="shared" si="59"/>
        <v>6</v>
      </c>
      <c r="N208" s="81" t="str">
        <f t="shared" si="57"/>
        <v>07</v>
      </c>
      <c r="O208" s="110" t="s">
        <v>90</v>
      </c>
      <c r="P208" s="6" t="str">
        <f t="shared" si="55"/>
        <v>09</v>
      </c>
      <c r="Q208" s="6" t="str">
        <f t="shared" si="52"/>
        <v>tc</v>
      </c>
      <c r="R208" s="6" t="str">
        <f t="shared" si="60"/>
        <v/>
      </c>
      <c r="S208" s="6" t="str">
        <f t="shared" si="62"/>
        <v>L</v>
      </c>
      <c r="T208" s="58">
        <f t="shared" si="63"/>
        <v>1</v>
      </c>
      <c r="U208" s="58">
        <f t="shared" si="68"/>
        <v>1</v>
      </c>
      <c r="V208" s="58">
        <f t="shared" si="69"/>
        <v>1</v>
      </c>
      <c r="W208" s="58">
        <f t="shared" si="70"/>
        <v>1</v>
      </c>
      <c r="X208" s="58">
        <f t="shared" si="61"/>
        <v>0</v>
      </c>
      <c r="Y208" s="58">
        <f t="shared" si="64"/>
        <v>49.5</v>
      </c>
      <c r="Z208" s="6">
        <f t="shared" si="65"/>
        <v>0</v>
      </c>
      <c r="AA208" s="68">
        <f t="shared" si="66"/>
        <v>0</v>
      </c>
      <c r="AC208" s="6" t="str">
        <f t="shared" si="67"/>
        <v>L</v>
      </c>
      <c r="AE208" s="69" t="str">
        <f t="shared" si="58"/>
        <v>1</v>
      </c>
    </row>
    <row r="209" spans="1:31" ht="18" customHeight="1" x14ac:dyDescent="0.25">
      <c r="A209" s="106">
        <v>174</v>
      </c>
      <c r="B209" s="107" t="s">
        <v>409</v>
      </c>
      <c r="C209" s="108"/>
      <c r="D209" s="108"/>
      <c r="E209" s="108"/>
      <c r="F209" s="107" t="s">
        <v>410</v>
      </c>
      <c r="G209" s="109"/>
      <c r="H209" s="81">
        <v>2</v>
      </c>
      <c r="I209" s="81">
        <v>48</v>
      </c>
      <c r="J209" s="81">
        <v>30</v>
      </c>
      <c r="K209" s="81">
        <f t="shared" si="56"/>
        <v>0</v>
      </c>
      <c r="L209" s="81">
        <v>0</v>
      </c>
      <c r="M209" s="81">
        <f t="shared" si="59"/>
        <v>4</v>
      </c>
      <c r="N209" s="81" t="str">
        <f t="shared" si="57"/>
        <v>08</v>
      </c>
      <c r="O209" s="110" t="s">
        <v>90</v>
      </c>
      <c r="P209" s="6" t="str">
        <f t="shared" si="55"/>
        <v>12</v>
      </c>
      <c r="Q209" s="6" t="str">
        <f t="shared" si="52"/>
        <v>tc</v>
      </c>
      <c r="R209" s="6" t="str">
        <f t="shared" si="60"/>
        <v/>
      </c>
      <c r="S209" s="6" t="str">
        <f t="shared" si="62"/>
        <v>L</v>
      </c>
      <c r="T209" s="58">
        <f t="shared" si="63"/>
        <v>1.1000000000000001</v>
      </c>
      <c r="U209" s="58">
        <f t="shared" si="68"/>
        <v>1</v>
      </c>
      <c r="V209" s="58">
        <f t="shared" si="69"/>
        <v>1</v>
      </c>
      <c r="W209" s="58">
        <f t="shared" si="70"/>
        <v>1</v>
      </c>
      <c r="X209" s="58">
        <f t="shared" si="61"/>
        <v>0</v>
      </c>
      <c r="Y209" s="58">
        <f t="shared" si="64"/>
        <v>36</v>
      </c>
      <c r="Z209" s="6">
        <f t="shared" si="65"/>
        <v>0</v>
      </c>
      <c r="AA209" s="68">
        <f t="shared" si="66"/>
        <v>0</v>
      </c>
      <c r="AC209" s="6" t="str">
        <f t="shared" si="67"/>
        <v>L</v>
      </c>
      <c r="AE209" s="69" t="str">
        <f t="shared" si="58"/>
        <v>1,1</v>
      </c>
    </row>
    <row r="210" spans="1:31" ht="18" customHeight="1" x14ac:dyDescent="0.25">
      <c r="A210" s="106">
        <v>175</v>
      </c>
      <c r="B210" s="107" t="s">
        <v>411</v>
      </c>
      <c r="C210" s="108"/>
      <c r="D210" s="108"/>
      <c r="E210" s="108"/>
      <c r="F210" s="107" t="s">
        <v>412</v>
      </c>
      <c r="G210" s="109"/>
      <c r="H210" s="81">
        <v>1</v>
      </c>
      <c r="I210" s="81">
        <v>23</v>
      </c>
      <c r="J210" s="81">
        <v>0</v>
      </c>
      <c r="K210" s="81">
        <f t="shared" si="56"/>
        <v>0</v>
      </c>
      <c r="L210" s="81">
        <v>34</v>
      </c>
      <c r="M210" s="81">
        <f t="shared" si="59"/>
        <v>0</v>
      </c>
      <c r="N210" s="81" t="str">
        <f t="shared" si="57"/>
        <v>08</v>
      </c>
      <c r="O210" s="110" t="s">
        <v>90</v>
      </c>
      <c r="P210" s="6" t="str">
        <f t="shared" si="55"/>
        <v>12</v>
      </c>
      <c r="Q210" s="6" t="str">
        <f t="shared" si="52"/>
        <v>tc</v>
      </c>
      <c r="R210" s="6" t="str">
        <f t="shared" si="60"/>
        <v/>
      </c>
      <c r="S210" s="6" t="str">
        <f t="shared" si="62"/>
        <v>T</v>
      </c>
      <c r="T210" s="58">
        <f t="shared" si="63"/>
        <v>22</v>
      </c>
      <c r="U210" s="58">
        <f t="shared" si="68"/>
        <v>1</v>
      </c>
      <c r="V210" s="58">
        <f t="shared" si="69"/>
        <v>1</v>
      </c>
      <c r="W210" s="58">
        <f t="shared" si="70"/>
        <v>1</v>
      </c>
      <c r="X210" s="58">
        <f t="shared" si="61"/>
        <v>0</v>
      </c>
      <c r="Y210" s="58">
        <f t="shared" si="64"/>
        <v>22</v>
      </c>
      <c r="Z210" s="6">
        <f t="shared" si="65"/>
        <v>0</v>
      </c>
      <c r="AA210" s="68">
        <f t="shared" si="66"/>
        <v>0</v>
      </c>
      <c r="AB210" s="7" t="s">
        <v>413</v>
      </c>
      <c r="AC210" s="6" t="str">
        <f t="shared" si="67"/>
        <v>T</v>
      </c>
      <c r="AE210" s="69" t="str">
        <f t="shared" si="58"/>
        <v>22</v>
      </c>
    </row>
    <row r="211" spans="1:31" ht="18" customHeight="1" x14ac:dyDescent="0.25">
      <c r="A211" s="106">
        <v>176</v>
      </c>
      <c r="B211" s="107" t="s">
        <v>411</v>
      </c>
      <c r="C211" s="108"/>
      <c r="D211" s="108"/>
      <c r="E211" s="108"/>
      <c r="F211" s="107" t="s">
        <v>414</v>
      </c>
      <c r="G211" s="109"/>
      <c r="H211" s="81">
        <v>1</v>
      </c>
      <c r="I211" s="81">
        <v>23</v>
      </c>
      <c r="J211" s="81">
        <v>0</v>
      </c>
      <c r="K211" s="81">
        <f t="shared" si="56"/>
        <v>0</v>
      </c>
      <c r="L211" s="81">
        <v>34</v>
      </c>
      <c r="M211" s="81">
        <f t="shared" si="59"/>
        <v>0</v>
      </c>
      <c r="N211" s="81" t="str">
        <f t="shared" si="57"/>
        <v>08</v>
      </c>
      <c r="O211" s="110" t="s">
        <v>90</v>
      </c>
      <c r="P211" s="6" t="str">
        <f t="shared" si="55"/>
        <v>12</v>
      </c>
      <c r="Q211" s="6" t="str">
        <f t="shared" si="52"/>
        <v>tc</v>
      </c>
      <c r="R211" s="6" t="str">
        <f t="shared" si="60"/>
        <v/>
      </c>
      <c r="S211" s="6" t="str">
        <f t="shared" si="62"/>
        <v>T</v>
      </c>
      <c r="T211" s="58">
        <f t="shared" si="63"/>
        <v>22</v>
      </c>
      <c r="U211" s="58">
        <f t="shared" si="68"/>
        <v>1</v>
      </c>
      <c r="V211" s="58">
        <f t="shared" si="69"/>
        <v>1</v>
      </c>
      <c r="W211" s="58">
        <f t="shared" si="70"/>
        <v>1</v>
      </c>
      <c r="X211" s="58">
        <f t="shared" si="61"/>
        <v>0</v>
      </c>
      <c r="Y211" s="58">
        <f t="shared" si="64"/>
        <v>22</v>
      </c>
      <c r="Z211" s="6">
        <f t="shared" si="65"/>
        <v>0</v>
      </c>
      <c r="AA211" s="68">
        <f t="shared" si="66"/>
        <v>0</v>
      </c>
      <c r="AB211" s="7" t="s">
        <v>413</v>
      </c>
      <c r="AC211" s="6" t="str">
        <f t="shared" si="67"/>
        <v>T</v>
      </c>
      <c r="AE211" s="69" t="str">
        <f t="shared" si="58"/>
        <v>22</v>
      </c>
    </row>
    <row r="212" spans="1:31" ht="18" customHeight="1" x14ac:dyDescent="0.25">
      <c r="A212" s="106">
        <v>177</v>
      </c>
      <c r="B212" s="107" t="s">
        <v>411</v>
      </c>
      <c r="C212" s="108"/>
      <c r="D212" s="108"/>
      <c r="E212" s="108"/>
      <c r="F212" s="107" t="s">
        <v>415</v>
      </c>
      <c r="G212" s="109"/>
      <c r="H212" s="81">
        <v>1</v>
      </c>
      <c r="I212" s="81">
        <v>23</v>
      </c>
      <c r="J212" s="81">
        <v>0</v>
      </c>
      <c r="K212" s="81">
        <f t="shared" si="56"/>
        <v>0</v>
      </c>
      <c r="L212" s="81">
        <v>34</v>
      </c>
      <c r="M212" s="81">
        <f t="shared" si="59"/>
        <v>0</v>
      </c>
      <c r="N212" s="81" t="str">
        <f t="shared" si="57"/>
        <v>08</v>
      </c>
      <c r="O212" s="110" t="s">
        <v>190</v>
      </c>
      <c r="P212" s="6" t="str">
        <f t="shared" si="55"/>
        <v>13</v>
      </c>
      <c r="Q212" s="6" t="str">
        <f t="shared" si="52"/>
        <v>tc</v>
      </c>
      <c r="R212" s="6" t="str">
        <f t="shared" si="60"/>
        <v/>
      </c>
      <c r="S212" s="6" t="str">
        <f t="shared" si="62"/>
        <v>T</v>
      </c>
      <c r="T212" s="58">
        <f t="shared" si="63"/>
        <v>22</v>
      </c>
      <c r="U212" s="58">
        <f t="shared" si="68"/>
        <v>1</v>
      </c>
      <c r="V212" s="58">
        <f t="shared" si="69"/>
        <v>1</v>
      </c>
      <c r="W212" s="58">
        <f t="shared" si="70"/>
        <v>1</v>
      </c>
      <c r="X212" s="58">
        <f t="shared" si="61"/>
        <v>0</v>
      </c>
      <c r="Y212" s="58">
        <f t="shared" si="64"/>
        <v>22</v>
      </c>
      <c r="Z212" s="6">
        <f t="shared" si="65"/>
        <v>0</v>
      </c>
      <c r="AA212" s="68">
        <f t="shared" si="66"/>
        <v>0</v>
      </c>
      <c r="AB212" s="7" t="s">
        <v>416</v>
      </c>
      <c r="AC212" s="6" t="str">
        <f t="shared" si="67"/>
        <v>T</v>
      </c>
      <c r="AE212" s="69" t="str">
        <f t="shared" si="58"/>
        <v>22</v>
      </c>
    </row>
    <row r="213" spans="1:31" ht="18" customHeight="1" x14ac:dyDescent="0.25">
      <c r="A213" s="106">
        <v>178</v>
      </c>
      <c r="B213" s="107" t="s">
        <v>411</v>
      </c>
      <c r="C213" s="108"/>
      <c r="D213" s="108"/>
      <c r="E213" s="108"/>
      <c r="F213" s="107" t="s">
        <v>417</v>
      </c>
      <c r="G213" s="109"/>
      <c r="H213" s="81">
        <v>1</v>
      </c>
      <c r="I213" s="81">
        <v>23</v>
      </c>
      <c r="J213" s="81">
        <v>0</v>
      </c>
      <c r="K213" s="81">
        <f t="shared" si="56"/>
        <v>0</v>
      </c>
      <c r="L213" s="81">
        <v>34</v>
      </c>
      <c r="M213" s="81">
        <f t="shared" si="59"/>
        <v>0</v>
      </c>
      <c r="N213" s="81" t="str">
        <f t="shared" si="57"/>
        <v>08</v>
      </c>
      <c r="O213" s="110" t="s">
        <v>190</v>
      </c>
      <c r="P213" s="6" t="str">
        <f t="shared" si="55"/>
        <v>13</v>
      </c>
      <c r="Q213" s="6" t="str">
        <f t="shared" si="52"/>
        <v>tc</v>
      </c>
      <c r="R213" s="6" t="str">
        <f t="shared" si="60"/>
        <v/>
      </c>
      <c r="S213" s="6" t="str">
        <f t="shared" si="62"/>
        <v>T</v>
      </c>
      <c r="T213" s="58">
        <f t="shared" si="63"/>
        <v>22</v>
      </c>
      <c r="U213" s="58">
        <f t="shared" si="68"/>
        <v>1</v>
      </c>
      <c r="V213" s="58">
        <f t="shared" si="69"/>
        <v>1</v>
      </c>
      <c r="W213" s="58">
        <f t="shared" si="70"/>
        <v>1</v>
      </c>
      <c r="X213" s="58">
        <f t="shared" si="61"/>
        <v>0</v>
      </c>
      <c r="Y213" s="58">
        <f t="shared" si="64"/>
        <v>22</v>
      </c>
      <c r="Z213" s="6">
        <f t="shared" si="65"/>
        <v>0</v>
      </c>
      <c r="AA213" s="68">
        <f t="shared" si="66"/>
        <v>0</v>
      </c>
      <c r="AB213" s="7" t="s">
        <v>416</v>
      </c>
      <c r="AC213" s="6" t="str">
        <f t="shared" si="67"/>
        <v>T</v>
      </c>
      <c r="AE213" s="69" t="str">
        <f t="shared" si="58"/>
        <v>22</v>
      </c>
    </row>
    <row r="214" spans="1:31" ht="18" customHeight="1" x14ac:dyDescent="0.25">
      <c r="A214" s="106">
        <v>179</v>
      </c>
      <c r="B214" s="107" t="s">
        <v>418</v>
      </c>
      <c r="C214" s="108"/>
      <c r="D214" s="108"/>
      <c r="E214" s="108"/>
      <c r="F214" s="107" t="s">
        <v>419</v>
      </c>
      <c r="G214" s="109"/>
      <c r="H214" s="81">
        <v>2</v>
      </c>
      <c r="I214" s="81">
        <v>23</v>
      </c>
      <c r="J214" s="81">
        <v>0</v>
      </c>
      <c r="K214" s="81">
        <f t="shared" si="56"/>
        <v>0</v>
      </c>
      <c r="L214" s="81">
        <v>68</v>
      </c>
      <c r="M214" s="81">
        <f t="shared" si="59"/>
        <v>0</v>
      </c>
      <c r="N214" s="81" t="str">
        <f t="shared" si="57"/>
        <v>08</v>
      </c>
      <c r="O214" s="110" t="s">
        <v>90</v>
      </c>
      <c r="P214" s="6" t="str">
        <f t="shared" si="55"/>
        <v>12</v>
      </c>
      <c r="Q214" s="6" t="str">
        <f t="shared" si="52"/>
        <v>tc</v>
      </c>
      <c r="R214" s="6" t="str">
        <f t="shared" si="60"/>
        <v/>
      </c>
      <c r="S214" s="6" t="str">
        <f t="shared" si="62"/>
        <v>T</v>
      </c>
      <c r="T214" s="58">
        <f t="shared" si="63"/>
        <v>22</v>
      </c>
      <c r="U214" s="58">
        <f t="shared" si="68"/>
        <v>1</v>
      </c>
      <c r="V214" s="58">
        <f t="shared" si="69"/>
        <v>1</v>
      </c>
      <c r="W214" s="58">
        <f t="shared" si="70"/>
        <v>1</v>
      </c>
      <c r="X214" s="58">
        <f t="shared" si="61"/>
        <v>0</v>
      </c>
      <c r="Y214" s="58">
        <f t="shared" si="64"/>
        <v>44</v>
      </c>
      <c r="Z214" s="6">
        <f t="shared" si="65"/>
        <v>0</v>
      </c>
      <c r="AA214" s="68">
        <f t="shared" si="66"/>
        <v>0</v>
      </c>
      <c r="AB214" s="7" t="s">
        <v>399</v>
      </c>
      <c r="AC214" s="6" t="str">
        <f t="shared" si="67"/>
        <v>T</v>
      </c>
      <c r="AE214" s="69" t="str">
        <f t="shared" si="58"/>
        <v>22</v>
      </c>
    </row>
    <row r="215" spans="1:31" ht="18" customHeight="1" x14ac:dyDescent="0.25">
      <c r="A215" s="106">
        <v>180</v>
      </c>
      <c r="B215" s="107" t="s">
        <v>418</v>
      </c>
      <c r="C215" s="108"/>
      <c r="D215" s="108"/>
      <c r="E215" s="108"/>
      <c r="F215" s="107" t="s">
        <v>420</v>
      </c>
      <c r="G215" s="109"/>
      <c r="H215" s="81">
        <v>2</v>
      </c>
      <c r="I215" s="81">
        <v>23</v>
      </c>
      <c r="J215" s="81">
        <v>0</v>
      </c>
      <c r="K215" s="81">
        <f t="shared" si="56"/>
        <v>0</v>
      </c>
      <c r="L215" s="81">
        <v>68</v>
      </c>
      <c r="M215" s="81">
        <f t="shared" si="59"/>
        <v>0</v>
      </c>
      <c r="N215" s="81" t="str">
        <f t="shared" si="57"/>
        <v>08</v>
      </c>
      <c r="O215" s="110" t="s">
        <v>90</v>
      </c>
      <c r="P215" s="6" t="str">
        <f t="shared" si="55"/>
        <v>12</v>
      </c>
      <c r="Q215" s="6" t="str">
        <f t="shared" si="52"/>
        <v>tc</v>
      </c>
      <c r="R215" s="6" t="str">
        <f t="shared" si="60"/>
        <v/>
      </c>
      <c r="S215" s="6" t="str">
        <f t="shared" si="62"/>
        <v>T</v>
      </c>
      <c r="T215" s="58">
        <f t="shared" si="63"/>
        <v>22</v>
      </c>
      <c r="U215" s="58">
        <f t="shared" si="68"/>
        <v>1</v>
      </c>
      <c r="V215" s="58">
        <f t="shared" si="69"/>
        <v>1</v>
      </c>
      <c r="W215" s="58">
        <f t="shared" si="70"/>
        <v>1</v>
      </c>
      <c r="X215" s="58">
        <f t="shared" si="61"/>
        <v>0</v>
      </c>
      <c r="Y215" s="58">
        <f t="shared" si="64"/>
        <v>44</v>
      </c>
      <c r="Z215" s="6">
        <f t="shared" si="65"/>
        <v>0</v>
      </c>
      <c r="AA215" s="68">
        <f t="shared" si="66"/>
        <v>0</v>
      </c>
      <c r="AB215" s="7" t="s">
        <v>399</v>
      </c>
      <c r="AC215" s="6" t="str">
        <f t="shared" si="67"/>
        <v>T</v>
      </c>
      <c r="AE215" s="69" t="str">
        <f t="shared" si="58"/>
        <v>22</v>
      </c>
    </row>
    <row r="216" spans="1:31" ht="18" customHeight="1" x14ac:dyDescent="0.25">
      <c r="A216" s="106">
        <v>181</v>
      </c>
      <c r="B216" s="107" t="s">
        <v>418</v>
      </c>
      <c r="C216" s="108"/>
      <c r="D216" s="108"/>
      <c r="E216" s="108"/>
      <c r="F216" s="107" t="s">
        <v>421</v>
      </c>
      <c r="G216" s="109"/>
      <c r="H216" s="81">
        <v>2</v>
      </c>
      <c r="I216" s="81">
        <v>23</v>
      </c>
      <c r="J216" s="81">
        <v>0</v>
      </c>
      <c r="K216" s="81">
        <f t="shared" si="56"/>
        <v>0</v>
      </c>
      <c r="L216" s="81">
        <v>68</v>
      </c>
      <c r="M216" s="81">
        <f t="shared" si="59"/>
        <v>0</v>
      </c>
      <c r="N216" s="81" t="str">
        <f t="shared" si="57"/>
        <v>08</v>
      </c>
      <c r="O216" s="110" t="s">
        <v>190</v>
      </c>
      <c r="P216" s="6" t="str">
        <f t="shared" si="55"/>
        <v>13</v>
      </c>
      <c r="Q216" s="6" t="str">
        <f t="shared" si="52"/>
        <v>tc</v>
      </c>
      <c r="R216" s="6" t="str">
        <f t="shared" si="60"/>
        <v/>
      </c>
      <c r="S216" s="6" t="str">
        <f t="shared" si="62"/>
        <v>T</v>
      </c>
      <c r="T216" s="58">
        <f t="shared" si="63"/>
        <v>22</v>
      </c>
      <c r="U216" s="58">
        <f t="shared" si="68"/>
        <v>1</v>
      </c>
      <c r="V216" s="58">
        <f t="shared" si="69"/>
        <v>1</v>
      </c>
      <c r="W216" s="58">
        <f t="shared" si="70"/>
        <v>1</v>
      </c>
      <c r="X216" s="58">
        <f t="shared" si="61"/>
        <v>0</v>
      </c>
      <c r="Y216" s="58">
        <f t="shared" si="64"/>
        <v>44</v>
      </c>
      <c r="Z216" s="6">
        <f t="shared" si="65"/>
        <v>0</v>
      </c>
      <c r="AA216" s="68">
        <f t="shared" si="66"/>
        <v>0</v>
      </c>
      <c r="AB216" s="7" t="s">
        <v>422</v>
      </c>
      <c r="AC216" s="6" t="str">
        <f t="shared" si="67"/>
        <v>T</v>
      </c>
      <c r="AE216" s="69" t="str">
        <f t="shared" si="58"/>
        <v>22</v>
      </c>
    </row>
    <row r="217" spans="1:31" ht="18" customHeight="1" x14ac:dyDescent="0.25">
      <c r="A217" s="106">
        <v>182</v>
      </c>
      <c r="B217" s="107" t="s">
        <v>418</v>
      </c>
      <c r="C217" s="108"/>
      <c r="D217" s="108"/>
      <c r="E217" s="108"/>
      <c r="F217" s="107" t="s">
        <v>423</v>
      </c>
      <c r="G217" s="109"/>
      <c r="H217" s="81">
        <v>2</v>
      </c>
      <c r="I217" s="81">
        <v>23</v>
      </c>
      <c r="J217" s="81">
        <v>0</v>
      </c>
      <c r="K217" s="81">
        <f t="shared" si="56"/>
        <v>0</v>
      </c>
      <c r="L217" s="81">
        <v>68</v>
      </c>
      <c r="M217" s="81">
        <f t="shared" si="59"/>
        <v>0</v>
      </c>
      <c r="N217" s="81" t="str">
        <f t="shared" si="57"/>
        <v>08</v>
      </c>
      <c r="O217" s="110" t="s">
        <v>190</v>
      </c>
      <c r="P217" s="6" t="str">
        <f t="shared" si="55"/>
        <v>13</v>
      </c>
      <c r="Q217" s="6" t="str">
        <f t="shared" si="52"/>
        <v>tc</v>
      </c>
      <c r="R217" s="6" t="str">
        <f t="shared" si="60"/>
        <v/>
      </c>
      <c r="S217" s="6" t="str">
        <f t="shared" si="62"/>
        <v>T</v>
      </c>
      <c r="T217" s="58">
        <f t="shared" si="63"/>
        <v>22</v>
      </c>
      <c r="U217" s="58">
        <f t="shared" si="68"/>
        <v>1</v>
      </c>
      <c r="V217" s="58">
        <f t="shared" si="69"/>
        <v>1</v>
      </c>
      <c r="W217" s="58">
        <f t="shared" si="70"/>
        <v>1</v>
      </c>
      <c r="X217" s="58">
        <f t="shared" si="61"/>
        <v>0</v>
      </c>
      <c r="Y217" s="58">
        <f t="shared" si="64"/>
        <v>44</v>
      </c>
      <c r="Z217" s="6">
        <f t="shared" si="65"/>
        <v>0</v>
      </c>
      <c r="AA217" s="68">
        <f t="shared" si="66"/>
        <v>0</v>
      </c>
      <c r="AB217" s="7" t="s">
        <v>422</v>
      </c>
      <c r="AC217" s="6" t="str">
        <f t="shared" si="67"/>
        <v>T</v>
      </c>
      <c r="AE217" s="69" t="str">
        <f t="shared" si="58"/>
        <v>22</v>
      </c>
    </row>
    <row r="218" spans="1:31" ht="18" customHeight="1" x14ac:dyDescent="0.25">
      <c r="A218" s="106">
        <v>183</v>
      </c>
      <c r="B218" s="107" t="s">
        <v>424</v>
      </c>
      <c r="C218" s="108"/>
      <c r="D218" s="108"/>
      <c r="E218" s="108"/>
      <c r="F218" s="107" t="s">
        <v>425</v>
      </c>
      <c r="G218" s="109"/>
      <c r="H218" s="81">
        <v>2</v>
      </c>
      <c r="I218" s="81">
        <v>48</v>
      </c>
      <c r="J218" s="81">
        <v>30</v>
      </c>
      <c r="K218" s="81">
        <f t="shared" si="56"/>
        <v>0</v>
      </c>
      <c r="L218" s="81">
        <v>0</v>
      </c>
      <c r="M218" s="81">
        <f t="shared" si="59"/>
        <v>4</v>
      </c>
      <c r="N218" s="81" t="str">
        <f t="shared" si="57"/>
        <v>08</v>
      </c>
      <c r="O218" s="110" t="s">
        <v>90</v>
      </c>
      <c r="P218" s="6" t="str">
        <f t="shared" si="55"/>
        <v>12</v>
      </c>
      <c r="Q218" s="6" t="str">
        <f t="shared" ref="Q218:Q281" si="71">IF(LEN(B218)=9,"tc",IF(LEN(B218)=7,"n",""))</f>
        <v>tc</v>
      </c>
      <c r="R218" s="6" t="str">
        <f t="shared" si="60"/>
        <v/>
      </c>
      <c r="S218" s="6" t="str">
        <f t="shared" si="62"/>
        <v>L</v>
      </c>
      <c r="T218" s="58">
        <f t="shared" si="63"/>
        <v>1.1000000000000001</v>
      </c>
      <c r="U218" s="58">
        <f t="shared" si="68"/>
        <v>1</v>
      </c>
      <c r="V218" s="58">
        <f t="shared" si="69"/>
        <v>1</v>
      </c>
      <c r="W218" s="58">
        <f t="shared" si="70"/>
        <v>1</v>
      </c>
      <c r="X218" s="58">
        <f t="shared" si="61"/>
        <v>0</v>
      </c>
      <c r="Y218" s="58">
        <f t="shared" si="64"/>
        <v>36</v>
      </c>
      <c r="Z218" s="6">
        <f t="shared" si="65"/>
        <v>0</v>
      </c>
      <c r="AA218" s="68">
        <f t="shared" si="66"/>
        <v>0</v>
      </c>
      <c r="AC218" s="6" t="str">
        <f t="shared" si="67"/>
        <v>L</v>
      </c>
      <c r="AE218" s="69" t="str">
        <f t="shared" si="58"/>
        <v>1,1</v>
      </c>
    </row>
    <row r="219" spans="1:31" ht="18" customHeight="1" x14ac:dyDescent="0.25">
      <c r="A219" s="106">
        <v>184</v>
      </c>
      <c r="B219" s="107" t="s">
        <v>424</v>
      </c>
      <c r="C219" s="108"/>
      <c r="D219" s="108"/>
      <c r="E219" s="108"/>
      <c r="F219" s="107" t="s">
        <v>426</v>
      </c>
      <c r="G219" s="109"/>
      <c r="H219" s="81">
        <v>2</v>
      </c>
      <c r="I219" s="81">
        <v>43</v>
      </c>
      <c r="J219" s="81">
        <v>30</v>
      </c>
      <c r="K219" s="81">
        <f t="shared" si="56"/>
        <v>0</v>
      </c>
      <c r="L219" s="81">
        <v>0</v>
      </c>
      <c r="M219" s="81">
        <f t="shared" si="59"/>
        <v>4</v>
      </c>
      <c r="N219" s="81" t="str">
        <f t="shared" si="57"/>
        <v>08</v>
      </c>
      <c r="O219" s="110" t="s">
        <v>190</v>
      </c>
      <c r="P219" s="6" t="str">
        <f t="shared" si="55"/>
        <v>13</v>
      </c>
      <c r="Q219" s="6" t="str">
        <f t="shared" si="71"/>
        <v>tc</v>
      </c>
      <c r="R219" s="6" t="str">
        <f t="shared" si="60"/>
        <v/>
      </c>
      <c r="S219" s="6" t="str">
        <f t="shared" si="62"/>
        <v>L</v>
      </c>
      <c r="T219" s="58">
        <f t="shared" si="63"/>
        <v>1.1000000000000001</v>
      </c>
      <c r="U219" s="58">
        <f t="shared" si="68"/>
        <v>1</v>
      </c>
      <c r="V219" s="58">
        <f t="shared" si="69"/>
        <v>1</v>
      </c>
      <c r="W219" s="58">
        <f t="shared" si="70"/>
        <v>1</v>
      </c>
      <c r="X219" s="58">
        <f t="shared" si="61"/>
        <v>0</v>
      </c>
      <c r="Y219" s="58">
        <f t="shared" si="64"/>
        <v>36</v>
      </c>
      <c r="Z219" s="6">
        <f t="shared" si="65"/>
        <v>0</v>
      </c>
      <c r="AA219" s="68">
        <f t="shared" si="66"/>
        <v>0</v>
      </c>
      <c r="AC219" s="6" t="str">
        <f t="shared" si="67"/>
        <v>L</v>
      </c>
      <c r="AE219" s="69" t="str">
        <f t="shared" si="58"/>
        <v>1,1</v>
      </c>
    </row>
    <row r="220" spans="1:31" ht="18" customHeight="1" x14ac:dyDescent="0.25">
      <c r="A220" s="106">
        <v>185</v>
      </c>
      <c r="B220" s="107" t="s">
        <v>427</v>
      </c>
      <c r="C220" s="108"/>
      <c r="D220" s="108"/>
      <c r="E220" s="108"/>
      <c r="F220" s="107" t="s">
        <v>428</v>
      </c>
      <c r="G220" s="109"/>
      <c r="H220" s="81">
        <v>2</v>
      </c>
      <c r="I220" s="81">
        <v>48</v>
      </c>
      <c r="J220" s="81">
        <v>30</v>
      </c>
      <c r="K220" s="81">
        <f t="shared" si="56"/>
        <v>0</v>
      </c>
      <c r="L220" s="81">
        <v>0</v>
      </c>
      <c r="M220" s="81">
        <f t="shared" si="59"/>
        <v>4</v>
      </c>
      <c r="N220" s="81" t="str">
        <f t="shared" si="57"/>
        <v>08</v>
      </c>
      <c r="O220" s="110" t="s">
        <v>90</v>
      </c>
      <c r="P220" s="6" t="str">
        <f t="shared" si="55"/>
        <v>12</v>
      </c>
      <c r="Q220" s="6" t="str">
        <f t="shared" si="71"/>
        <v>tc</v>
      </c>
      <c r="R220" s="6" t="str">
        <f t="shared" si="60"/>
        <v/>
      </c>
      <c r="S220" s="6" t="str">
        <f t="shared" si="62"/>
        <v>L</v>
      </c>
      <c r="T220" s="58">
        <f t="shared" si="63"/>
        <v>1.1000000000000001</v>
      </c>
      <c r="U220" s="58">
        <f t="shared" si="68"/>
        <v>1</v>
      </c>
      <c r="V220" s="58">
        <f t="shared" si="69"/>
        <v>1</v>
      </c>
      <c r="W220" s="58">
        <f t="shared" si="70"/>
        <v>1</v>
      </c>
      <c r="X220" s="58">
        <f t="shared" si="61"/>
        <v>0</v>
      </c>
      <c r="Y220" s="58">
        <f t="shared" si="64"/>
        <v>36</v>
      </c>
      <c r="Z220" s="6">
        <f t="shared" si="65"/>
        <v>0</v>
      </c>
      <c r="AA220" s="68">
        <f t="shared" si="66"/>
        <v>0</v>
      </c>
      <c r="AC220" s="6" t="str">
        <f t="shared" si="67"/>
        <v>L</v>
      </c>
      <c r="AE220" s="69" t="str">
        <f t="shared" si="58"/>
        <v>1,1</v>
      </c>
    </row>
    <row r="221" spans="1:31" ht="18" customHeight="1" x14ac:dyDescent="0.25">
      <c r="A221" s="106">
        <v>186</v>
      </c>
      <c r="B221" s="107" t="s">
        <v>427</v>
      </c>
      <c r="C221" s="108"/>
      <c r="D221" s="108"/>
      <c r="E221" s="108"/>
      <c r="F221" s="107" t="s">
        <v>429</v>
      </c>
      <c r="G221" s="109"/>
      <c r="H221" s="81">
        <v>2</v>
      </c>
      <c r="I221" s="81">
        <v>43</v>
      </c>
      <c r="J221" s="81">
        <v>30</v>
      </c>
      <c r="K221" s="81">
        <f t="shared" si="56"/>
        <v>0</v>
      </c>
      <c r="L221" s="81">
        <v>0</v>
      </c>
      <c r="M221" s="81">
        <f t="shared" si="59"/>
        <v>4</v>
      </c>
      <c r="N221" s="81" t="str">
        <f t="shared" si="57"/>
        <v>08</v>
      </c>
      <c r="O221" s="110" t="s">
        <v>190</v>
      </c>
      <c r="P221" s="6" t="str">
        <f t="shared" si="55"/>
        <v>13</v>
      </c>
      <c r="Q221" s="6" t="str">
        <f t="shared" si="71"/>
        <v>tc</v>
      </c>
      <c r="R221" s="6" t="str">
        <f t="shared" si="60"/>
        <v/>
      </c>
      <c r="S221" s="6" t="str">
        <f t="shared" si="62"/>
        <v>L</v>
      </c>
      <c r="T221" s="58">
        <f t="shared" si="63"/>
        <v>1.1000000000000001</v>
      </c>
      <c r="U221" s="58">
        <f t="shared" si="68"/>
        <v>1</v>
      </c>
      <c r="V221" s="58">
        <f t="shared" si="69"/>
        <v>1</v>
      </c>
      <c r="W221" s="58">
        <f t="shared" si="70"/>
        <v>1</v>
      </c>
      <c r="X221" s="58">
        <f t="shared" si="61"/>
        <v>0</v>
      </c>
      <c r="Y221" s="58">
        <f t="shared" si="64"/>
        <v>36</v>
      </c>
      <c r="Z221" s="6">
        <f t="shared" si="65"/>
        <v>0</v>
      </c>
      <c r="AA221" s="68">
        <f t="shared" si="66"/>
        <v>0</v>
      </c>
      <c r="AC221" s="6" t="str">
        <f t="shared" si="67"/>
        <v>L</v>
      </c>
      <c r="AE221" s="69" t="str">
        <f t="shared" si="58"/>
        <v>1,1</v>
      </c>
    </row>
    <row r="222" spans="1:31" ht="18" customHeight="1" x14ac:dyDescent="0.25">
      <c r="A222" s="106">
        <v>187</v>
      </c>
      <c r="B222" s="107" t="s">
        <v>430</v>
      </c>
      <c r="C222" s="108"/>
      <c r="D222" s="108"/>
      <c r="E222" s="108"/>
      <c r="F222" s="107" t="s">
        <v>431</v>
      </c>
      <c r="G222" s="109"/>
      <c r="H222" s="81">
        <v>2</v>
      </c>
      <c r="I222" s="81">
        <v>48</v>
      </c>
      <c r="J222" s="81">
        <v>30</v>
      </c>
      <c r="K222" s="81">
        <f t="shared" si="56"/>
        <v>0</v>
      </c>
      <c r="L222" s="81">
        <v>0</v>
      </c>
      <c r="M222" s="81">
        <f t="shared" si="59"/>
        <v>4</v>
      </c>
      <c r="N222" s="81" t="str">
        <f t="shared" si="57"/>
        <v>08</v>
      </c>
      <c r="O222" s="110" t="s">
        <v>90</v>
      </c>
      <c r="P222" s="6" t="str">
        <f t="shared" si="55"/>
        <v>12</v>
      </c>
      <c r="Q222" s="6" t="str">
        <f t="shared" si="71"/>
        <v>tc</v>
      </c>
      <c r="R222" s="6" t="str">
        <f t="shared" si="60"/>
        <v/>
      </c>
      <c r="S222" s="6" t="str">
        <f t="shared" si="62"/>
        <v>L</v>
      </c>
      <c r="T222" s="58">
        <f t="shared" si="63"/>
        <v>1.1000000000000001</v>
      </c>
      <c r="U222" s="58">
        <f t="shared" si="68"/>
        <v>1</v>
      </c>
      <c r="V222" s="58">
        <f t="shared" si="69"/>
        <v>1</v>
      </c>
      <c r="W222" s="58">
        <f t="shared" si="70"/>
        <v>1</v>
      </c>
      <c r="X222" s="58">
        <f t="shared" si="61"/>
        <v>0</v>
      </c>
      <c r="Y222" s="58">
        <f t="shared" si="64"/>
        <v>36</v>
      </c>
      <c r="Z222" s="6">
        <f t="shared" si="65"/>
        <v>0</v>
      </c>
      <c r="AA222" s="68">
        <f t="shared" si="66"/>
        <v>0</v>
      </c>
      <c r="AC222" s="6" t="str">
        <f t="shared" si="67"/>
        <v>L</v>
      </c>
      <c r="AE222" s="69" t="str">
        <f t="shared" si="58"/>
        <v>1,1</v>
      </c>
    </row>
    <row r="223" spans="1:31" ht="18" customHeight="1" x14ac:dyDescent="0.25">
      <c r="A223" s="106">
        <v>188</v>
      </c>
      <c r="B223" s="107" t="s">
        <v>430</v>
      </c>
      <c r="C223" s="108"/>
      <c r="D223" s="108"/>
      <c r="E223" s="108"/>
      <c r="F223" s="107" t="s">
        <v>432</v>
      </c>
      <c r="G223" s="109"/>
      <c r="H223" s="81">
        <v>2</v>
      </c>
      <c r="I223" s="81">
        <v>43</v>
      </c>
      <c r="J223" s="81">
        <v>30</v>
      </c>
      <c r="K223" s="81">
        <f t="shared" si="56"/>
        <v>0</v>
      </c>
      <c r="L223" s="81">
        <v>0</v>
      </c>
      <c r="M223" s="81">
        <f t="shared" si="59"/>
        <v>4</v>
      </c>
      <c r="N223" s="81" t="str">
        <f t="shared" si="57"/>
        <v>08</v>
      </c>
      <c r="O223" s="110" t="s">
        <v>190</v>
      </c>
      <c r="P223" s="6" t="str">
        <f t="shared" si="55"/>
        <v>13</v>
      </c>
      <c r="Q223" s="6" t="str">
        <f t="shared" si="71"/>
        <v>tc</v>
      </c>
      <c r="R223" s="6" t="str">
        <f t="shared" si="60"/>
        <v/>
      </c>
      <c r="S223" s="6" t="str">
        <f t="shared" si="62"/>
        <v>L</v>
      </c>
      <c r="T223" s="58">
        <f t="shared" si="63"/>
        <v>1.1000000000000001</v>
      </c>
      <c r="U223" s="58">
        <f t="shared" si="68"/>
        <v>1</v>
      </c>
      <c r="V223" s="58">
        <f t="shared" si="69"/>
        <v>1</v>
      </c>
      <c r="W223" s="58">
        <f t="shared" si="70"/>
        <v>1</v>
      </c>
      <c r="X223" s="58">
        <f t="shared" si="61"/>
        <v>0</v>
      </c>
      <c r="Y223" s="58">
        <f t="shared" si="64"/>
        <v>36</v>
      </c>
      <c r="Z223" s="6">
        <f t="shared" si="65"/>
        <v>0</v>
      </c>
      <c r="AA223" s="68">
        <f t="shared" si="66"/>
        <v>0</v>
      </c>
      <c r="AC223" s="6" t="str">
        <f t="shared" si="67"/>
        <v>L</v>
      </c>
      <c r="AE223" s="69" t="str">
        <f t="shared" si="58"/>
        <v>1,1</v>
      </c>
    </row>
    <row r="224" spans="1:31" ht="18" customHeight="1" x14ac:dyDescent="0.25">
      <c r="A224" s="106">
        <v>189</v>
      </c>
      <c r="B224" s="107" t="s">
        <v>433</v>
      </c>
      <c r="C224" s="108"/>
      <c r="D224" s="108"/>
      <c r="E224" s="108"/>
      <c r="F224" s="107" t="s">
        <v>434</v>
      </c>
      <c r="G224" s="109"/>
      <c r="H224" s="81">
        <v>1</v>
      </c>
      <c r="I224" s="81">
        <v>23</v>
      </c>
      <c r="J224" s="81">
        <v>0</v>
      </c>
      <c r="K224" s="81">
        <f t="shared" si="56"/>
        <v>0</v>
      </c>
      <c r="L224" s="81">
        <v>34</v>
      </c>
      <c r="M224" s="81">
        <f t="shared" si="59"/>
        <v>0</v>
      </c>
      <c r="N224" s="81" t="str">
        <f t="shared" si="57"/>
        <v>08</v>
      </c>
      <c r="O224" s="110" t="s">
        <v>90</v>
      </c>
      <c r="P224" s="6" t="str">
        <f t="shared" si="55"/>
        <v>12</v>
      </c>
      <c r="Q224" s="6" t="str">
        <f t="shared" si="71"/>
        <v>tc</v>
      </c>
      <c r="R224" s="6" t="str">
        <f t="shared" si="60"/>
        <v/>
      </c>
      <c r="S224" s="6" t="str">
        <f t="shared" si="62"/>
        <v>T</v>
      </c>
      <c r="T224" s="58">
        <f t="shared" si="63"/>
        <v>22</v>
      </c>
      <c r="U224" s="58">
        <f t="shared" si="68"/>
        <v>1</v>
      </c>
      <c r="V224" s="58">
        <f t="shared" si="69"/>
        <v>1</v>
      </c>
      <c r="W224" s="58">
        <f t="shared" si="70"/>
        <v>1</v>
      </c>
      <c r="X224" s="58">
        <f t="shared" si="61"/>
        <v>0</v>
      </c>
      <c r="Y224" s="58">
        <f t="shared" si="64"/>
        <v>22</v>
      </c>
      <c r="Z224" s="6">
        <f t="shared" si="65"/>
        <v>0</v>
      </c>
      <c r="AA224" s="68">
        <f t="shared" si="66"/>
        <v>0</v>
      </c>
      <c r="AB224" s="7" t="s">
        <v>96</v>
      </c>
      <c r="AC224" s="6" t="str">
        <f t="shared" si="67"/>
        <v>T</v>
      </c>
      <c r="AE224" s="69" t="str">
        <f t="shared" si="58"/>
        <v>22</v>
      </c>
    </row>
    <row r="225" spans="1:43" ht="18" customHeight="1" x14ac:dyDescent="0.25">
      <c r="A225" s="106">
        <v>190</v>
      </c>
      <c r="B225" s="107" t="s">
        <v>433</v>
      </c>
      <c r="C225" s="108"/>
      <c r="D225" s="108"/>
      <c r="E225" s="108"/>
      <c r="F225" s="107" t="s">
        <v>435</v>
      </c>
      <c r="G225" s="109"/>
      <c r="H225" s="81">
        <v>1</v>
      </c>
      <c r="I225" s="81">
        <v>23</v>
      </c>
      <c r="J225" s="81">
        <v>0</v>
      </c>
      <c r="K225" s="81">
        <f t="shared" si="56"/>
        <v>0</v>
      </c>
      <c r="L225" s="81">
        <v>34</v>
      </c>
      <c r="M225" s="81">
        <f t="shared" si="59"/>
        <v>0</v>
      </c>
      <c r="N225" s="81" t="str">
        <f t="shared" si="57"/>
        <v>08</v>
      </c>
      <c r="O225" s="110" t="s">
        <v>90</v>
      </c>
      <c r="P225" s="6" t="str">
        <f t="shared" si="55"/>
        <v>12</v>
      </c>
      <c r="Q225" s="6" t="str">
        <f t="shared" si="71"/>
        <v>tc</v>
      </c>
      <c r="R225" s="6" t="str">
        <f t="shared" si="60"/>
        <v/>
      </c>
      <c r="S225" s="6" t="str">
        <f t="shared" si="62"/>
        <v>T</v>
      </c>
      <c r="T225" s="58">
        <f t="shared" si="63"/>
        <v>22</v>
      </c>
      <c r="U225" s="58">
        <f t="shared" si="68"/>
        <v>1</v>
      </c>
      <c r="V225" s="58">
        <f t="shared" si="69"/>
        <v>1</v>
      </c>
      <c r="W225" s="58">
        <f t="shared" si="70"/>
        <v>1</v>
      </c>
      <c r="X225" s="58">
        <f t="shared" si="61"/>
        <v>0</v>
      </c>
      <c r="Y225" s="58">
        <f t="shared" si="64"/>
        <v>22</v>
      </c>
      <c r="Z225" s="6">
        <f t="shared" si="65"/>
        <v>0</v>
      </c>
      <c r="AA225" s="68">
        <f t="shared" si="66"/>
        <v>0</v>
      </c>
      <c r="AB225" s="7" t="s">
        <v>96</v>
      </c>
      <c r="AC225" s="6" t="str">
        <f t="shared" si="67"/>
        <v>T</v>
      </c>
      <c r="AE225" s="69" t="str">
        <f t="shared" si="58"/>
        <v>22</v>
      </c>
    </row>
    <row r="226" spans="1:43" ht="18" customHeight="1" x14ac:dyDescent="0.25">
      <c r="A226" s="106">
        <v>191</v>
      </c>
      <c r="B226" s="107" t="s">
        <v>433</v>
      </c>
      <c r="C226" s="108"/>
      <c r="D226" s="108"/>
      <c r="E226" s="108"/>
      <c r="F226" s="107" t="s">
        <v>436</v>
      </c>
      <c r="G226" s="109"/>
      <c r="H226" s="81">
        <v>1</v>
      </c>
      <c r="I226" s="81">
        <v>23</v>
      </c>
      <c r="J226" s="81">
        <v>0</v>
      </c>
      <c r="K226" s="81">
        <f t="shared" si="56"/>
        <v>0</v>
      </c>
      <c r="L226" s="81">
        <v>34</v>
      </c>
      <c r="M226" s="81">
        <f t="shared" si="59"/>
        <v>0</v>
      </c>
      <c r="N226" s="81" t="str">
        <f t="shared" si="57"/>
        <v>08</v>
      </c>
      <c r="O226" s="110" t="s">
        <v>190</v>
      </c>
      <c r="P226" s="6" t="str">
        <f t="shared" si="55"/>
        <v>13</v>
      </c>
      <c r="Q226" s="6" t="str">
        <f t="shared" si="71"/>
        <v>tc</v>
      </c>
      <c r="R226" s="6" t="str">
        <f t="shared" si="60"/>
        <v/>
      </c>
      <c r="S226" s="6" t="str">
        <f t="shared" si="62"/>
        <v>T</v>
      </c>
      <c r="T226" s="58">
        <f t="shared" si="63"/>
        <v>22</v>
      </c>
      <c r="U226" s="58">
        <f t="shared" si="68"/>
        <v>1</v>
      </c>
      <c r="V226" s="58">
        <f t="shared" si="69"/>
        <v>1</v>
      </c>
      <c r="W226" s="58">
        <f t="shared" si="70"/>
        <v>1</v>
      </c>
      <c r="X226" s="58">
        <f t="shared" si="61"/>
        <v>0</v>
      </c>
      <c r="Y226" s="58">
        <f t="shared" si="64"/>
        <v>22</v>
      </c>
      <c r="Z226" s="6">
        <f t="shared" si="65"/>
        <v>0</v>
      </c>
      <c r="AA226" s="68">
        <f t="shared" si="66"/>
        <v>0</v>
      </c>
      <c r="AB226" s="7" t="s">
        <v>383</v>
      </c>
      <c r="AC226" s="6" t="str">
        <f t="shared" si="67"/>
        <v>T</v>
      </c>
      <c r="AE226" s="69" t="str">
        <f t="shared" si="58"/>
        <v>22</v>
      </c>
    </row>
    <row r="227" spans="1:43" ht="18" customHeight="1" x14ac:dyDescent="0.25">
      <c r="A227" s="106">
        <v>192</v>
      </c>
      <c r="B227" s="107" t="s">
        <v>433</v>
      </c>
      <c r="C227" s="108"/>
      <c r="D227" s="108"/>
      <c r="E227" s="108"/>
      <c r="F227" s="107" t="s">
        <v>437</v>
      </c>
      <c r="G227" s="109"/>
      <c r="H227" s="81">
        <v>1</v>
      </c>
      <c r="I227" s="81">
        <v>23</v>
      </c>
      <c r="J227" s="81">
        <v>0</v>
      </c>
      <c r="K227" s="81">
        <f t="shared" si="56"/>
        <v>0</v>
      </c>
      <c r="L227" s="81">
        <v>34</v>
      </c>
      <c r="M227" s="81">
        <f t="shared" si="59"/>
        <v>0</v>
      </c>
      <c r="N227" s="81" t="str">
        <f t="shared" si="57"/>
        <v>08</v>
      </c>
      <c r="O227" s="110" t="s">
        <v>190</v>
      </c>
      <c r="P227" s="6" t="str">
        <f t="shared" si="55"/>
        <v>13</v>
      </c>
      <c r="Q227" s="6" t="str">
        <f t="shared" si="71"/>
        <v>tc</v>
      </c>
      <c r="R227" s="6" t="str">
        <f t="shared" si="60"/>
        <v/>
      </c>
      <c r="S227" s="6" t="str">
        <f t="shared" si="62"/>
        <v>T</v>
      </c>
      <c r="T227" s="58">
        <f t="shared" si="63"/>
        <v>22</v>
      </c>
      <c r="U227" s="58">
        <f t="shared" si="68"/>
        <v>1</v>
      </c>
      <c r="V227" s="58">
        <f t="shared" si="69"/>
        <v>1</v>
      </c>
      <c r="W227" s="58">
        <f t="shared" si="70"/>
        <v>1</v>
      </c>
      <c r="X227" s="58">
        <f t="shared" si="61"/>
        <v>0</v>
      </c>
      <c r="Y227" s="58">
        <f t="shared" si="64"/>
        <v>22</v>
      </c>
      <c r="Z227" s="6">
        <f t="shared" si="65"/>
        <v>0</v>
      </c>
      <c r="AA227" s="68">
        <f t="shared" si="66"/>
        <v>0</v>
      </c>
      <c r="AB227" s="7" t="s">
        <v>383</v>
      </c>
      <c r="AC227" s="6" t="str">
        <f t="shared" si="67"/>
        <v>T</v>
      </c>
      <c r="AE227" s="69" t="str">
        <f t="shared" si="58"/>
        <v>22</v>
      </c>
    </row>
    <row r="228" spans="1:43" ht="18" customHeight="1" x14ac:dyDescent="0.25">
      <c r="A228" s="106">
        <v>193</v>
      </c>
      <c r="B228" s="107" t="s">
        <v>438</v>
      </c>
      <c r="C228" s="108"/>
      <c r="D228" s="108"/>
      <c r="E228" s="108"/>
      <c r="F228" s="107" t="s">
        <v>439</v>
      </c>
      <c r="G228" s="109"/>
      <c r="H228" s="81">
        <v>2</v>
      </c>
      <c r="I228" s="81">
        <v>43</v>
      </c>
      <c r="J228" s="81">
        <v>30</v>
      </c>
      <c r="K228" s="81">
        <f t="shared" si="56"/>
        <v>0</v>
      </c>
      <c r="L228" s="81">
        <v>0</v>
      </c>
      <c r="M228" s="81">
        <f t="shared" si="59"/>
        <v>4</v>
      </c>
      <c r="N228" s="81" t="str">
        <f t="shared" si="57"/>
        <v>08</v>
      </c>
      <c r="O228" s="110" t="s">
        <v>190</v>
      </c>
      <c r="P228" s="6" t="str">
        <f t="shared" si="55"/>
        <v>13</v>
      </c>
      <c r="Q228" s="6" t="str">
        <f t="shared" si="71"/>
        <v>tc</v>
      </c>
      <c r="R228" s="6" t="str">
        <f t="shared" si="60"/>
        <v/>
      </c>
      <c r="S228" s="6" t="str">
        <f t="shared" si="62"/>
        <v>L</v>
      </c>
      <c r="T228" s="58">
        <f t="shared" si="63"/>
        <v>1.1000000000000001</v>
      </c>
      <c r="U228" s="58">
        <f t="shared" si="68"/>
        <v>1</v>
      </c>
      <c r="V228" s="58">
        <f t="shared" si="69"/>
        <v>1</v>
      </c>
      <c r="W228" s="58">
        <f t="shared" si="70"/>
        <v>1</v>
      </c>
      <c r="X228" s="58">
        <f t="shared" si="61"/>
        <v>0</v>
      </c>
      <c r="Y228" s="58">
        <f t="shared" si="64"/>
        <v>36</v>
      </c>
      <c r="Z228" s="6">
        <f t="shared" si="65"/>
        <v>0</v>
      </c>
      <c r="AA228" s="68">
        <f t="shared" si="66"/>
        <v>0</v>
      </c>
      <c r="AC228" s="6" t="str">
        <f t="shared" si="67"/>
        <v>L</v>
      </c>
      <c r="AE228" s="69" t="str">
        <f t="shared" si="58"/>
        <v>1,1</v>
      </c>
    </row>
    <row r="229" spans="1:43" ht="18" customHeight="1" x14ac:dyDescent="0.25">
      <c r="A229" s="106">
        <v>194</v>
      </c>
      <c r="B229" s="107" t="s">
        <v>440</v>
      </c>
      <c r="C229" s="108"/>
      <c r="D229" s="108"/>
      <c r="E229" s="108"/>
      <c r="F229" s="107" t="s">
        <v>441</v>
      </c>
      <c r="G229" s="109"/>
      <c r="H229" s="81">
        <v>2</v>
      </c>
      <c r="I229" s="81">
        <v>48</v>
      </c>
      <c r="J229" s="81">
        <v>30</v>
      </c>
      <c r="K229" s="81">
        <f t="shared" si="56"/>
        <v>0</v>
      </c>
      <c r="L229" s="81">
        <v>0</v>
      </c>
      <c r="M229" s="81">
        <f t="shared" si="59"/>
        <v>4</v>
      </c>
      <c r="N229" s="81" t="str">
        <f t="shared" si="57"/>
        <v>08</v>
      </c>
      <c r="O229" s="110" t="s">
        <v>90</v>
      </c>
      <c r="P229" s="6" t="str">
        <f t="shared" si="55"/>
        <v>12</v>
      </c>
      <c r="Q229" s="6" t="str">
        <f t="shared" si="71"/>
        <v>tc</v>
      </c>
      <c r="R229" s="6" t="str">
        <f t="shared" si="60"/>
        <v/>
      </c>
      <c r="S229" s="6" t="str">
        <f t="shared" si="62"/>
        <v>L</v>
      </c>
      <c r="T229" s="58">
        <f t="shared" si="63"/>
        <v>1.1000000000000001</v>
      </c>
      <c r="U229" s="58">
        <f t="shared" si="68"/>
        <v>1</v>
      </c>
      <c r="V229" s="58">
        <f t="shared" si="69"/>
        <v>1</v>
      </c>
      <c r="W229" s="58">
        <f t="shared" si="70"/>
        <v>1</v>
      </c>
      <c r="X229" s="58">
        <f t="shared" si="61"/>
        <v>0</v>
      </c>
      <c r="Y229" s="58">
        <f t="shared" si="64"/>
        <v>36</v>
      </c>
      <c r="Z229" s="6">
        <f t="shared" si="65"/>
        <v>0</v>
      </c>
      <c r="AA229" s="68">
        <f t="shared" si="66"/>
        <v>0</v>
      </c>
      <c r="AC229" s="6" t="str">
        <f t="shared" si="67"/>
        <v>L</v>
      </c>
      <c r="AE229" s="69" t="str">
        <f t="shared" si="58"/>
        <v>1,1</v>
      </c>
    </row>
    <row r="230" spans="1:43" ht="18" customHeight="1" x14ac:dyDescent="0.25">
      <c r="A230" s="106">
        <v>195</v>
      </c>
      <c r="B230" s="107" t="s">
        <v>440</v>
      </c>
      <c r="C230" s="108"/>
      <c r="D230" s="108"/>
      <c r="E230" s="108"/>
      <c r="F230" s="107" t="s">
        <v>442</v>
      </c>
      <c r="G230" s="109"/>
      <c r="H230" s="81">
        <v>2</v>
      </c>
      <c r="I230" s="81">
        <v>43</v>
      </c>
      <c r="J230" s="81">
        <v>30</v>
      </c>
      <c r="K230" s="81">
        <f t="shared" si="56"/>
        <v>0</v>
      </c>
      <c r="L230" s="81">
        <v>0</v>
      </c>
      <c r="M230" s="81">
        <f t="shared" si="59"/>
        <v>4</v>
      </c>
      <c r="N230" s="81" t="str">
        <f t="shared" si="57"/>
        <v>08</v>
      </c>
      <c r="O230" s="110" t="s">
        <v>190</v>
      </c>
      <c r="P230" s="6" t="str">
        <f t="shared" si="55"/>
        <v>13</v>
      </c>
      <c r="Q230" s="6" t="str">
        <f t="shared" si="71"/>
        <v>tc</v>
      </c>
      <c r="R230" s="6" t="str">
        <f t="shared" si="60"/>
        <v/>
      </c>
      <c r="S230" s="6" t="str">
        <f t="shared" si="62"/>
        <v>L</v>
      </c>
      <c r="T230" s="58">
        <f t="shared" si="63"/>
        <v>1.1000000000000001</v>
      </c>
      <c r="U230" s="58">
        <f t="shared" si="68"/>
        <v>1</v>
      </c>
      <c r="V230" s="58">
        <f t="shared" si="69"/>
        <v>1</v>
      </c>
      <c r="W230" s="58">
        <f t="shared" si="70"/>
        <v>1</v>
      </c>
      <c r="X230" s="58">
        <f t="shared" si="61"/>
        <v>0</v>
      </c>
      <c r="Y230" s="58">
        <f t="shared" si="64"/>
        <v>36</v>
      </c>
      <c r="Z230" s="6">
        <f t="shared" si="65"/>
        <v>0</v>
      </c>
      <c r="AA230" s="68">
        <f t="shared" si="66"/>
        <v>0</v>
      </c>
      <c r="AC230" s="6" t="str">
        <f t="shared" si="67"/>
        <v>L</v>
      </c>
      <c r="AE230" s="69" t="str">
        <f t="shared" si="58"/>
        <v>1,1</v>
      </c>
    </row>
    <row r="231" spans="1:43" ht="18" customHeight="1" x14ac:dyDescent="0.25">
      <c r="A231" s="106">
        <v>196</v>
      </c>
      <c r="B231" s="107" t="s">
        <v>443</v>
      </c>
      <c r="C231" s="108"/>
      <c r="D231" s="108"/>
      <c r="E231" s="108"/>
      <c r="F231" s="107" t="s">
        <v>444</v>
      </c>
      <c r="G231" s="109"/>
      <c r="H231" s="81">
        <v>2</v>
      </c>
      <c r="I231" s="81">
        <v>17</v>
      </c>
      <c r="J231" s="81">
        <v>28</v>
      </c>
      <c r="K231" s="81">
        <f t="shared" si="56"/>
        <v>1</v>
      </c>
      <c r="L231" s="81">
        <v>4</v>
      </c>
      <c r="M231" s="81">
        <f t="shared" si="59"/>
        <v>4</v>
      </c>
      <c r="N231" s="81" t="str">
        <f t="shared" si="57"/>
        <v>09</v>
      </c>
      <c r="O231" s="110" t="s">
        <v>90</v>
      </c>
      <c r="P231" s="6" t="str">
        <f t="shared" si="55"/>
        <v>09</v>
      </c>
      <c r="Q231" s="6" t="str">
        <f t="shared" si="71"/>
        <v>tc</v>
      </c>
      <c r="R231" s="6" t="str">
        <f t="shared" si="60"/>
        <v>tl</v>
      </c>
      <c r="S231" s="6" t="str">
        <f t="shared" si="62"/>
        <v>L</v>
      </c>
      <c r="T231" s="58">
        <f t="shared" si="63"/>
        <v>1</v>
      </c>
      <c r="U231" s="58">
        <f t="shared" si="68"/>
        <v>1</v>
      </c>
      <c r="V231" s="58">
        <f t="shared" si="69"/>
        <v>1</v>
      </c>
      <c r="W231" s="58">
        <f t="shared" si="70"/>
        <v>1</v>
      </c>
      <c r="X231" s="58">
        <f t="shared" si="61"/>
        <v>2</v>
      </c>
      <c r="Y231" s="58">
        <f t="shared" si="64"/>
        <v>33</v>
      </c>
      <c r="Z231" s="6">
        <f t="shared" si="65"/>
        <v>0</v>
      </c>
      <c r="AA231" s="68">
        <f t="shared" si="66"/>
        <v>0</v>
      </c>
      <c r="AC231" s="6" t="str">
        <f t="shared" si="67"/>
        <v>L</v>
      </c>
      <c r="AE231" s="69" t="str">
        <f t="shared" si="58"/>
        <v>1</v>
      </c>
    </row>
    <row r="232" spans="1:43" ht="18" customHeight="1" x14ac:dyDescent="0.25">
      <c r="A232" s="106">
        <v>197</v>
      </c>
      <c r="B232" s="107" t="s">
        <v>445</v>
      </c>
      <c r="C232" s="108"/>
      <c r="D232" s="108"/>
      <c r="E232" s="108"/>
      <c r="F232" s="107" t="s">
        <v>446</v>
      </c>
      <c r="G232" s="109"/>
      <c r="H232" s="81">
        <v>4</v>
      </c>
      <c r="I232" s="81">
        <v>13</v>
      </c>
      <c r="J232" s="81">
        <v>58</v>
      </c>
      <c r="K232" s="81">
        <f t="shared" si="56"/>
        <v>1</v>
      </c>
      <c r="L232" s="81">
        <v>4</v>
      </c>
      <c r="M232" s="81">
        <f t="shared" si="59"/>
        <v>8</v>
      </c>
      <c r="N232" s="81" t="str">
        <f t="shared" si="57"/>
        <v>09</v>
      </c>
      <c r="O232" s="110" t="s">
        <v>90</v>
      </c>
      <c r="P232" s="6" t="str">
        <f t="shared" si="55"/>
        <v>09</v>
      </c>
      <c r="Q232" s="6" t="str">
        <f t="shared" si="71"/>
        <v>tc</v>
      </c>
      <c r="R232" s="6" t="str">
        <f t="shared" si="60"/>
        <v>tl</v>
      </c>
      <c r="S232" s="6" t="str">
        <f t="shared" si="62"/>
        <v>L</v>
      </c>
      <c r="T232" s="58">
        <f t="shared" si="63"/>
        <v>1</v>
      </c>
      <c r="U232" s="58">
        <f t="shared" si="68"/>
        <v>1</v>
      </c>
      <c r="V232" s="58">
        <f t="shared" si="69"/>
        <v>1</v>
      </c>
      <c r="W232" s="58">
        <f t="shared" si="70"/>
        <v>1</v>
      </c>
      <c r="X232" s="58">
        <f t="shared" si="61"/>
        <v>2</v>
      </c>
      <c r="Y232" s="58">
        <f t="shared" si="64"/>
        <v>66</v>
      </c>
      <c r="Z232" s="6">
        <f t="shared" si="65"/>
        <v>0</v>
      </c>
      <c r="AA232" s="68">
        <f t="shared" si="66"/>
        <v>0</v>
      </c>
      <c r="AC232" s="6" t="str">
        <f t="shared" si="67"/>
        <v>L</v>
      </c>
      <c r="AE232" s="69" t="str">
        <f t="shared" si="58"/>
        <v>1</v>
      </c>
    </row>
    <row r="233" spans="1:43" ht="18" customHeight="1" x14ac:dyDescent="0.25">
      <c r="A233" s="106">
        <v>198</v>
      </c>
      <c r="B233" s="107" t="s">
        <v>447</v>
      </c>
      <c r="C233" s="108"/>
      <c r="D233" s="108"/>
      <c r="E233" s="108"/>
      <c r="F233" s="107" t="s">
        <v>448</v>
      </c>
      <c r="G233" s="109"/>
      <c r="H233" s="81">
        <v>3</v>
      </c>
      <c r="I233" s="81">
        <v>13</v>
      </c>
      <c r="J233" s="81">
        <v>42</v>
      </c>
      <c r="K233" s="81">
        <f t="shared" si="56"/>
        <v>1</v>
      </c>
      <c r="L233" s="81">
        <v>6</v>
      </c>
      <c r="M233" s="81">
        <f t="shared" si="59"/>
        <v>6</v>
      </c>
      <c r="N233" s="81" t="str">
        <f t="shared" si="57"/>
        <v>09</v>
      </c>
      <c r="O233" s="110" t="s">
        <v>90</v>
      </c>
      <c r="P233" s="6" t="str">
        <f t="shared" si="55"/>
        <v>09</v>
      </c>
      <c r="Q233" s="6" t="str">
        <f t="shared" si="71"/>
        <v>tc</v>
      </c>
      <c r="R233" s="6" t="str">
        <f t="shared" si="60"/>
        <v>tl</v>
      </c>
      <c r="S233" s="6" t="str">
        <f t="shared" si="62"/>
        <v>L</v>
      </c>
      <c r="T233" s="58">
        <f t="shared" si="63"/>
        <v>1</v>
      </c>
      <c r="U233" s="58">
        <f t="shared" si="68"/>
        <v>1</v>
      </c>
      <c r="V233" s="58">
        <f t="shared" si="69"/>
        <v>1</v>
      </c>
      <c r="W233" s="58">
        <f t="shared" si="70"/>
        <v>1</v>
      </c>
      <c r="X233" s="58">
        <f t="shared" si="61"/>
        <v>3</v>
      </c>
      <c r="Y233" s="58">
        <f t="shared" si="64"/>
        <v>49.5</v>
      </c>
      <c r="Z233" s="6">
        <f t="shared" si="65"/>
        <v>0</v>
      </c>
      <c r="AA233" s="68">
        <f t="shared" si="66"/>
        <v>0</v>
      </c>
      <c r="AC233" s="6" t="str">
        <f t="shared" si="67"/>
        <v>L</v>
      </c>
      <c r="AE233" s="69" t="str">
        <f t="shared" si="58"/>
        <v>1</v>
      </c>
    </row>
    <row r="234" spans="1:43" ht="18" customHeight="1" x14ac:dyDescent="0.25">
      <c r="A234" s="106">
        <v>199</v>
      </c>
      <c r="B234" s="107" t="s">
        <v>449</v>
      </c>
      <c r="C234" s="108"/>
      <c r="D234" s="108"/>
      <c r="E234" s="108"/>
      <c r="F234" s="107" t="s">
        <v>450</v>
      </c>
      <c r="G234" s="109"/>
      <c r="H234" s="81">
        <v>3</v>
      </c>
      <c r="I234" s="81">
        <v>4</v>
      </c>
      <c r="J234" s="81">
        <v>42</v>
      </c>
      <c r="K234" s="81">
        <f t="shared" si="56"/>
        <v>1</v>
      </c>
      <c r="L234" s="81">
        <v>6</v>
      </c>
      <c r="M234" s="81">
        <f t="shared" si="59"/>
        <v>6</v>
      </c>
      <c r="N234" s="81" t="str">
        <f t="shared" si="57"/>
        <v>09</v>
      </c>
      <c r="O234" s="110" t="s">
        <v>90</v>
      </c>
      <c r="P234" s="6" t="str">
        <f t="shared" si="55"/>
        <v>09</v>
      </c>
      <c r="Q234" s="6" t="str">
        <f t="shared" si="71"/>
        <v>tc</v>
      </c>
      <c r="R234" s="6" t="str">
        <f t="shared" si="60"/>
        <v>tl</v>
      </c>
      <c r="S234" s="6" t="str">
        <f t="shared" si="62"/>
        <v>L</v>
      </c>
      <c r="T234" s="58">
        <f t="shared" si="63"/>
        <v>1</v>
      </c>
      <c r="U234" s="58">
        <f t="shared" si="68"/>
        <v>1</v>
      </c>
      <c r="V234" s="58">
        <f t="shared" si="69"/>
        <v>1</v>
      </c>
      <c r="W234" s="58">
        <f t="shared" si="70"/>
        <v>1</v>
      </c>
      <c r="X234" s="58">
        <f t="shared" si="61"/>
        <v>3</v>
      </c>
      <c r="Y234" s="58">
        <f t="shared" si="64"/>
        <v>49.5</v>
      </c>
      <c r="Z234" s="6">
        <f t="shared" si="65"/>
        <v>0</v>
      </c>
      <c r="AA234" s="68">
        <f t="shared" si="66"/>
        <v>0</v>
      </c>
      <c r="AC234" s="6" t="str">
        <f t="shared" si="67"/>
        <v>L</v>
      </c>
      <c r="AE234" s="69" t="str">
        <f t="shared" si="58"/>
        <v>1</v>
      </c>
    </row>
    <row r="235" spans="1:43" ht="18" customHeight="1" x14ac:dyDescent="0.25">
      <c r="A235" s="106">
        <v>200</v>
      </c>
      <c r="B235" s="107" t="s">
        <v>451</v>
      </c>
      <c r="C235" s="108"/>
      <c r="D235" s="108"/>
      <c r="E235" s="108"/>
      <c r="F235" s="107" t="s">
        <v>452</v>
      </c>
      <c r="G235" s="109"/>
      <c r="H235" s="81">
        <v>3</v>
      </c>
      <c r="I235" s="81">
        <v>4</v>
      </c>
      <c r="J235" s="81">
        <v>42</v>
      </c>
      <c r="K235" s="81">
        <f t="shared" si="56"/>
        <v>1</v>
      </c>
      <c r="L235" s="81">
        <v>6</v>
      </c>
      <c r="M235" s="81">
        <f t="shared" si="59"/>
        <v>6</v>
      </c>
      <c r="N235" s="81" t="str">
        <f t="shared" si="57"/>
        <v>09</v>
      </c>
      <c r="O235" s="110" t="s">
        <v>90</v>
      </c>
      <c r="P235" s="6" t="str">
        <f t="shared" si="55"/>
        <v>09</v>
      </c>
      <c r="Q235" s="6" t="str">
        <f t="shared" si="71"/>
        <v>tc</v>
      </c>
      <c r="R235" s="6" t="str">
        <f t="shared" si="60"/>
        <v>tl</v>
      </c>
      <c r="S235" s="6" t="str">
        <f t="shared" si="62"/>
        <v>L</v>
      </c>
      <c r="T235" s="58">
        <f t="shared" si="63"/>
        <v>1</v>
      </c>
      <c r="U235" s="58">
        <f t="shared" si="68"/>
        <v>1</v>
      </c>
      <c r="V235" s="58">
        <f t="shared" si="69"/>
        <v>1</v>
      </c>
      <c r="W235" s="58">
        <f t="shared" si="70"/>
        <v>1</v>
      </c>
      <c r="X235" s="58">
        <f t="shared" si="61"/>
        <v>3</v>
      </c>
      <c r="Y235" s="58">
        <f t="shared" si="64"/>
        <v>49.5</v>
      </c>
      <c r="Z235" s="6">
        <f t="shared" si="65"/>
        <v>0</v>
      </c>
      <c r="AA235" s="68">
        <f t="shared" si="66"/>
        <v>0</v>
      </c>
      <c r="AC235" s="6" t="str">
        <f t="shared" si="67"/>
        <v>L</v>
      </c>
      <c r="AE235" s="69" t="str">
        <f t="shared" si="58"/>
        <v>1</v>
      </c>
    </row>
    <row r="236" spans="1:43" ht="18" customHeight="1" x14ac:dyDescent="0.25">
      <c r="A236" s="106">
        <v>201</v>
      </c>
      <c r="B236" s="107" t="s">
        <v>453</v>
      </c>
      <c r="C236" s="108"/>
      <c r="D236" s="108"/>
      <c r="E236" s="108"/>
      <c r="F236" s="107" t="s">
        <v>454</v>
      </c>
      <c r="G236" s="109"/>
      <c r="H236" s="81">
        <v>3</v>
      </c>
      <c r="I236" s="81">
        <v>17</v>
      </c>
      <c r="J236" s="81">
        <v>42</v>
      </c>
      <c r="K236" s="81">
        <f t="shared" si="56"/>
        <v>1</v>
      </c>
      <c r="L236" s="81">
        <v>6</v>
      </c>
      <c r="M236" s="81">
        <f t="shared" si="59"/>
        <v>6</v>
      </c>
      <c r="N236" s="81" t="str">
        <f t="shared" si="57"/>
        <v>09</v>
      </c>
      <c r="O236" s="110" t="s">
        <v>90</v>
      </c>
      <c r="P236" s="6" t="str">
        <f t="shared" si="55"/>
        <v>09</v>
      </c>
      <c r="Q236" s="6" t="str">
        <f t="shared" si="71"/>
        <v>tc</v>
      </c>
      <c r="R236" s="6" t="str">
        <f t="shared" si="60"/>
        <v>tl</v>
      </c>
      <c r="S236" s="6" t="str">
        <f t="shared" si="62"/>
        <v>L</v>
      </c>
      <c r="T236" s="58">
        <f t="shared" si="63"/>
        <v>1</v>
      </c>
      <c r="U236" s="58">
        <f t="shared" si="68"/>
        <v>1</v>
      </c>
      <c r="V236" s="58">
        <f t="shared" si="69"/>
        <v>1</v>
      </c>
      <c r="W236" s="58">
        <f t="shared" si="70"/>
        <v>1</v>
      </c>
      <c r="X236" s="58">
        <f t="shared" si="61"/>
        <v>3</v>
      </c>
      <c r="Y236" s="58">
        <f t="shared" si="64"/>
        <v>49.5</v>
      </c>
      <c r="Z236" s="6">
        <f t="shared" si="65"/>
        <v>0</v>
      </c>
      <c r="AA236" s="68">
        <f t="shared" si="66"/>
        <v>0</v>
      </c>
      <c r="AC236" s="6" t="str">
        <f t="shared" si="67"/>
        <v>L</v>
      </c>
      <c r="AE236" s="69" t="str">
        <f t="shared" si="58"/>
        <v>1</v>
      </c>
    </row>
    <row r="237" spans="1:43" ht="18" customHeight="1" thickBot="1" x14ac:dyDescent="0.3">
      <c r="A237" s="106">
        <v>202</v>
      </c>
      <c r="B237" s="94" t="s">
        <v>455</v>
      </c>
      <c r="C237" s="95"/>
      <c r="D237" s="95"/>
      <c r="E237" s="95"/>
      <c r="F237" s="94" t="s">
        <v>456</v>
      </c>
      <c r="G237" s="96"/>
      <c r="H237" s="97">
        <v>2</v>
      </c>
      <c r="I237" s="97">
        <v>13</v>
      </c>
      <c r="J237" s="97">
        <v>28</v>
      </c>
      <c r="K237" s="97">
        <f t="shared" si="56"/>
        <v>1</v>
      </c>
      <c r="L237" s="97">
        <v>4</v>
      </c>
      <c r="M237" s="97">
        <f t="shared" si="59"/>
        <v>4</v>
      </c>
      <c r="N237" s="97" t="str">
        <f t="shared" si="57"/>
        <v>09</v>
      </c>
      <c r="O237" s="98" t="s">
        <v>90</v>
      </c>
      <c r="P237" s="6" t="str">
        <f t="shared" si="55"/>
        <v>09</v>
      </c>
      <c r="Q237" s="6" t="str">
        <f t="shared" si="71"/>
        <v>tc</v>
      </c>
      <c r="R237" s="6" t="str">
        <f t="shared" si="60"/>
        <v>tl</v>
      </c>
      <c r="S237" s="6" t="str">
        <f t="shared" si="62"/>
        <v>L</v>
      </c>
      <c r="T237" s="58">
        <f t="shared" si="63"/>
        <v>1</v>
      </c>
      <c r="U237" s="58">
        <f t="shared" si="68"/>
        <v>1</v>
      </c>
      <c r="V237" s="58">
        <f t="shared" si="69"/>
        <v>1</v>
      </c>
      <c r="W237" s="58">
        <f t="shared" si="70"/>
        <v>1</v>
      </c>
      <c r="X237" s="58">
        <f t="shared" si="61"/>
        <v>2</v>
      </c>
      <c r="Y237" s="58">
        <f t="shared" si="64"/>
        <v>33</v>
      </c>
      <c r="Z237" s="6">
        <f t="shared" si="65"/>
        <v>0</v>
      </c>
      <c r="AA237" s="68">
        <f t="shared" si="66"/>
        <v>0</v>
      </c>
      <c r="AC237" s="6" t="str">
        <f t="shared" si="67"/>
        <v>L</v>
      </c>
      <c r="AE237" s="69" t="str">
        <f t="shared" si="58"/>
        <v>1</v>
      </c>
    </row>
    <row r="238" spans="1:43" ht="14.1" customHeight="1" x14ac:dyDescent="0.25">
      <c r="A238" s="114"/>
      <c r="B238" s="114"/>
      <c r="C238" s="115"/>
      <c r="D238" s="115"/>
      <c r="E238" s="115"/>
      <c r="F238" s="116"/>
      <c r="G238" s="117"/>
      <c r="H238" s="114"/>
      <c r="I238" s="118"/>
      <c r="J238" s="119"/>
      <c r="K238" s="114"/>
      <c r="L238" s="114"/>
      <c r="M238" s="114"/>
      <c r="N238" s="114"/>
      <c r="O238" s="118"/>
      <c r="P238" s="6" t="str">
        <f t="shared" si="55"/>
        <v/>
      </c>
      <c r="Q238" s="6" t="str">
        <f t="shared" si="71"/>
        <v/>
      </c>
      <c r="R238" s="6" t="str">
        <f t="shared" si="60"/>
        <v/>
      </c>
      <c r="S238" s="6" t="str">
        <f t="shared" si="62"/>
        <v/>
      </c>
      <c r="T238" s="58">
        <f t="shared" si="63"/>
        <v>1</v>
      </c>
      <c r="U238" s="58">
        <f t="shared" si="68"/>
        <v>1</v>
      </c>
      <c r="V238" s="58">
        <f t="shared" si="69"/>
        <v>1</v>
      </c>
      <c r="W238" s="58">
        <f t="shared" si="70"/>
        <v>1</v>
      </c>
      <c r="X238" s="58">
        <f t="shared" si="61"/>
        <v>0</v>
      </c>
      <c r="Y238" s="58" t="b">
        <f t="shared" si="64"/>
        <v>0</v>
      </c>
      <c r="Z238" s="6" t="b">
        <f t="shared" si="65"/>
        <v>0</v>
      </c>
      <c r="AA238" s="68">
        <f t="shared" si="66"/>
        <v>0</v>
      </c>
      <c r="AC238" s="6" t="str">
        <f t="shared" si="67"/>
        <v/>
      </c>
    </row>
    <row r="239" spans="1:43" s="141" customFormat="1" ht="24.95" customHeight="1" x14ac:dyDescent="0.25">
      <c r="A239" s="120" t="s">
        <v>457</v>
      </c>
      <c r="B239" s="120"/>
      <c r="C239" s="121"/>
      <c r="D239" s="121"/>
      <c r="E239" s="121"/>
      <c r="F239" s="120"/>
      <c r="G239" s="122"/>
      <c r="H239" s="120"/>
      <c r="I239" s="120"/>
      <c r="J239" s="120"/>
      <c r="K239" s="120"/>
      <c r="L239" s="120"/>
      <c r="M239" s="120"/>
      <c r="N239" s="120"/>
      <c r="O239" s="120"/>
      <c r="P239" s="6" t="str">
        <f t="shared" ref="P239:P302" si="72">RIGHT(F239,2)</f>
        <v/>
      </c>
      <c r="Q239" s="6" t="str">
        <f t="shared" si="71"/>
        <v/>
      </c>
      <c r="R239" s="6" t="str">
        <f t="shared" si="60"/>
        <v/>
      </c>
      <c r="S239" s="6" t="str">
        <f t="shared" si="62"/>
        <v/>
      </c>
      <c r="T239" s="58">
        <f t="shared" si="63"/>
        <v>1</v>
      </c>
      <c r="U239" s="58">
        <f t="shared" si="68"/>
        <v>1</v>
      </c>
      <c r="V239" s="58">
        <f t="shared" si="69"/>
        <v>1</v>
      </c>
      <c r="W239" s="58">
        <f t="shared" si="70"/>
        <v>1</v>
      </c>
      <c r="X239" s="58">
        <f t="shared" si="61"/>
        <v>0</v>
      </c>
      <c r="Y239" s="58" t="b">
        <f t="shared" si="64"/>
        <v>0</v>
      </c>
      <c r="Z239" s="6" t="b">
        <f t="shared" si="65"/>
        <v>0</v>
      </c>
      <c r="AA239" s="68">
        <f t="shared" si="66"/>
        <v>0</v>
      </c>
      <c r="AB239" s="7"/>
      <c r="AC239" s="6" t="str">
        <f t="shared" si="67"/>
        <v/>
      </c>
      <c r="AD239" s="6"/>
      <c r="AE239" s="53"/>
      <c r="AN239" s="6"/>
      <c r="AO239" s="6"/>
      <c r="AP239" s="6"/>
      <c r="AQ239" s="6"/>
    </row>
    <row r="240" spans="1:43" ht="9" customHeight="1" thickBot="1" x14ac:dyDescent="0.3">
      <c r="A240" s="123"/>
      <c r="B240" s="123"/>
      <c r="C240" s="124"/>
      <c r="D240" s="124"/>
      <c r="E240" s="124"/>
      <c r="F240" s="125"/>
      <c r="G240" s="126"/>
      <c r="H240" s="123"/>
      <c r="I240" s="127"/>
      <c r="J240" s="128"/>
      <c r="K240" s="123"/>
      <c r="L240" s="123"/>
      <c r="M240" s="123"/>
      <c r="N240" s="123"/>
      <c r="O240" s="127"/>
      <c r="P240" s="6" t="str">
        <f t="shared" si="72"/>
        <v/>
      </c>
      <c r="Q240" s="6" t="str">
        <f t="shared" si="71"/>
        <v/>
      </c>
      <c r="R240" s="6" t="str">
        <f t="shared" si="60"/>
        <v/>
      </c>
      <c r="S240" s="6" t="str">
        <f t="shared" si="62"/>
        <v/>
      </c>
      <c r="T240" s="58">
        <f t="shared" si="63"/>
        <v>1</v>
      </c>
      <c r="U240" s="58">
        <f t="shared" si="68"/>
        <v>1</v>
      </c>
      <c r="V240" s="58">
        <f t="shared" si="69"/>
        <v>1</v>
      </c>
      <c r="W240" s="58">
        <f t="shared" si="70"/>
        <v>1</v>
      </c>
      <c r="X240" s="58">
        <f t="shared" si="61"/>
        <v>0</v>
      </c>
      <c r="Y240" s="58" t="b">
        <f t="shared" si="64"/>
        <v>0</v>
      </c>
      <c r="Z240" s="6" t="b">
        <f t="shared" si="65"/>
        <v>0</v>
      </c>
      <c r="AA240" s="68">
        <f t="shared" si="66"/>
        <v>0</v>
      </c>
      <c r="AC240" s="6" t="str">
        <f t="shared" si="67"/>
        <v/>
      </c>
    </row>
    <row r="241" spans="1:43" ht="18.95" customHeight="1" x14ac:dyDescent="0.25">
      <c r="A241" s="129" t="s">
        <v>40</v>
      </c>
      <c r="B241" s="130" t="s">
        <v>41</v>
      </c>
      <c r="C241" s="130" t="s">
        <v>42</v>
      </c>
      <c r="D241" s="130" t="s">
        <v>43</v>
      </c>
      <c r="E241" s="130" t="s">
        <v>44</v>
      </c>
      <c r="F241" s="130" t="s">
        <v>45</v>
      </c>
      <c r="G241" s="130" t="s">
        <v>46</v>
      </c>
      <c r="H241" s="130" t="s">
        <v>47</v>
      </c>
      <c r="I241" s="131" t="s">
        <v>48</v>
      </c>
      <c r="J241" s="132"/>
      <c r="K241" s="131" t="s">
        <v>49</v>
      </c>
      <c r="L241" s="132"/>
      <c r="M241" s="130" t="s">
        <v>50</v>
      </c>
      <c r="N241" s="130" t="s">
        <v>51</v>
      </c>
      <c r="O241" s="133" t="s">
        <v>52</v>
      </c>
      <c r="P241" s="6" t="str">
        <f t="shared" si="72"/>
        <v>ần</v>
      </c>
      <c r="Q241" s="6" t="str">
        <f t="shared" si="71"/>
        <v/>
      </c>
      <c r="R241" s="6" t="str">
        <f t="shared" si="60"/>
        <v/>
      </c>
      <c r="S241" s="6" t="str">
        <f t="shared" si="62"/>
        <v xml:space="preserve"> </v>
      </c>
      <c r="T241" s="58">
        <f t="shared" si="63"/>
        <v>1</v>
      </c>
      <c r="U241" s="58">
        <f t="shared" si="68"/>
        <v>1</v>
      </c>
      <c r="V241" s="58">
        <f t="shared" si="69"/>
        <v>1</v>
      </c>
      <c r="W241" s="58">
        <f t="shared" si="70"/>
        <v>1</v>
      </c>
      <c r="X241" s="58">
        <f t="shared" si="61"/>
        <v>0</v>
      </c>
      <c r="Y241" s="58" t="b">
        <f t="shared" si="64"/>
        <v>0</v>
      </c>
      <c r="Z241" s="6" t="b">
        <f t="shared" si="65"/>
        <v>0</v>
      </c>
      <c r="AA241" s="68">
        <f t="shared" si="66"/>
        <v>0</v>
      </c>
      <c r="AC241" s="6" t="str">
        <f t="shared" si="67"/>
        <v xml:space="preserve"> </v>
      </c>
    </row>
    <row r="242" spans="1:43" ht="57" customHeight="1" x14ac:dyDescent="0.25">
      <c r="A242" s="134"/>
      <c r="B242" s="135"/>
      <c r="C242" s="135"/>
      <c r="D242" s="135"/>
      <c r="E242" s="135"/>
      <c r="F242" s="135"/>
      <c r="G242" s="135"/>
      <c r="H242" s="135"/>
      <c r="I242" s="56" t="s">
        <v>53</v>
      </c>
      <c r="J242" s="56" t="s">
        <v>54</v>
      </c>
      <c r="K242" s="56" t="s">
        <v>55</v>
      </c>
      <c r="L242" s="56" t="s">
        <v>56</v>
      </c>
      <c r="M242" s="135"/>
      <c r="N242" s="135"/>
      <c r="O242" s="136"/>
      <c r="P242" s="6" t="str">
        <f t="shared" si="72"/>
        <v/>
      </c>
      <c r="Q242" s="6" t="str">
        <f t="shared" si="71"/>
        <v/>
      </c>
      <c r="R242" s="6" t="str">
        <f t="shared" si="60"/>
        <v/>
      </c>
      <c r="S242" s="6" t="str">
        <f t="shared" si="62"/>
        <v/>
      </c>
      <c r="T242" s="58">
        <f t="shared" si="63"/>
        <v>1</v>
      </c>
      <c r="U242" s="58">
        <f t="shared" si="68"/>
        <v>1</v>
      </c>
      <c r="V242" s="58">
        <f t="shared" si="69"/>
        <v>1</v>
      </c>
      <c r="W242" s="58">
        <f t="shared" si="70"/>
        <v>1</v>
      </c>
      <c r="X242" s="58">
        <f t="shared" si="61"/>
        <v>0</v>
      </c>
      <c r="Y242" s="58" t="b">
        <f t="shared" si="64"/>
        <v>0</v>
      </c>
      <c r="Z242" s="6" t="b">
        <f t="shared" si="65"/>
        <v>0</v>
      </c>
      <c r="AA242" s="68">
        <f t="shared" si="66"/>
        <v>0</v>
      </c>
      <c r="AC242" s="6" t="str">
        <f t="shared" si="67"/>
        <v/>
      </c>
    </row>
    <row r="243" spans="1:43" ht="18" customHeight="1" x14ac:dyDescent="0.25">
      <c r="A243" s="62">
        <v>203</v>
      </c>
      <c r="B243" s="63" t="s">
        <v>458</v>
      </c>
      <c r="C243" s="64"/>
      <c r="D243" s="64"/>
      <c r="E243" s="64"/>
      <c r="F243" s="63" t="s">
        <v>459</v>
      </c>
      <c r="G243" s="65"/>
      <c r="H243" s="66">
        <v>3</v>
      </c>
      <c r="I243" s="66">
        <v>58</v>
      </c>
      <c r="J243" s="66">
        <v>45</v>
      </c>
      <c r="K243" s="66">
        <f t="shared" ref="K243:K304" si="73">IF(AND(VALUE(N243)=2,J243&gt;0,L243&gt;0,I243&gt;40),2,IF(AND(VALUE(N243)=2,J243&gt;0,L243&gt;0,I243&lt;=40),1,IF(AND(VALUE(N243)&gt;2,J243&gt;0,L243&gt;0,I243&lt;=55),1,IF(AND(VALUE(N243)&gt;2,J243&gt;0,L243&gt;0,I243&gt;55),2,0))))</f>
        <v>0</v>
      </c>
      <c r="L243" s="66">
        <v>0</v>
      </c>
      <c r="M243" s="66">
        <f>IF(AND(VALUE(N243)&gt;1,J243&gt;0),H243*2,0)</f>
        <v>6</v>
      </c>
      <c r="N243" s="66" t="str">
        <f t="shared" ref="N243:N304" si="74">IF(RIGHT(B243,1)="c",MID(B243,4,2),MID(B243,5,2))</f>
        <v>02</v>
      </c>
      <c r="O243" s="67" t="s">
        <v>90</v>
      </c>
      <c r="P243" s="6" t="str">
        <f t="shared" si="72"/>
        <v>21</v>
      </c>
      <c r="Q243" s="6" t="str">
        <f t="shared" si="71"/>
        <v>tc</v>
      </c>
      <c r="R243" s="6" t="str">
        <f t="shared" si="60"/>
        <v/>
      </c>
      <c r="S243" s="6" t="str">
        <f t="shared" si="62"/>
        <v>L</v>
      </c>
      <c r="T243" s="58">
        <f t="shared" si="63"/>
        <v>1.2</v>
      </c>
      <c r="U243" s="58">
        <f t="shared" si="68"/>
        <v>1</v>
      </c>
      <c r="V243" s="58">
        <f t="shared" si="69"/>
        <v>1</v>
      </c>
      <c r="W243" s="58">
        <f t="shared" si="70"/>
        <v>1</v>
      </c>
      <c r="X243" s="58">
        <f t="shared" si="61"/>
        <v>0</v>
      </c>
      <c r="Y243" s="58">
        <f t="shared" si="64"/>
        <v>58.5</v>
      </c>
      <c r="Z243" s="6">
        <f t="shared" si="65"/>
        <v>0</v>
      </c>
      <c r="AA243" s="68">
        <f t="shared" si="66"/>
        <v>0</v>
      </c>
      <c r="AC243" s="6" t="str">
        <f t="shared" si="67"/>
        <v>L</v>
      </c>
      <c r="AE243" s="69" t="str">
        <f t="shared" ref="AE243:AE304" si="75">IF(AND(Q243="tc",AC243="t",N243&lt;&gt;"01"),VLOOKUP(I243,$AO$2:$AP$4,2,1),"")&amp;IF(AND(Q243="tc",AC243="t",N243="01"),VLOOKUP(I243,$AX$2:$AY$4,2,1),"")&amp;IF(AND(Q243="tc",AC243="l",N243&lt;&gt;""),VLOOKUP(I243,$AF$2:$AG$7,2,1),"")&amp;IF(AND(Q243="n",AC243="m",OR(N243="06",N243="07",N243="08")),VLOOKUP(I243,$BD$2:$BE$4,2,1),"")&amp;IF(AND(Q243="n",AC243="m",OR(N243="05",N243="09")),VLOOKUP(I243,$BG$2:$BH$4,2,1),"")&amp;IF(AND(Q243="n",AC243="l",N243&lt;&gt;"01"),VLOOKUP(I243,$BA$2:$BB$6,2,1),"")&amp;IF(AND(Q243="n",AC243="l",N243="01"),VLOOKUP(I243,$BJ$2:$BK$3,2,1),"")&amp;IF(AC243="d",VLOOKUP(H243,$BM$2:$BN$3,2,1),"")</f>
        <v>1,2</v>
      </c>
      <c r="AN243" s="141"/>
      <c r="AO243" s="141"/>
      <c r="AP243" s="141"/>
      <c r="AQ243" s="141"/>
    </row>
    <row r="244" spans="1:43" ht="18" customHeight="1" x14ac:dyDescent="0.25">
      <c r="A244" s="106">
        <v>204</v>
      </c>
      <c r="B244" s="107" t="s">
        <v>460</v>
      </c>
      <c r="C244" s="108"/>
      <c r="D244" s="108"/>
      <c r="E244" s="108"/>
      <c r="F244" s="107" t="s">
        <v>461</v>
      </c>
      <c r="G244" s="109"/>
      <c r="H244" s="81">
        <v>2</v>
      </c>
      <c r="I244" s="81">
        <v>50</v>
      </c>
      <c r="J244" s="81">
        <v>30</v>
      </c>
      <c r="K244" s="81">
        <f t="shared" si="73"/>
        <v>0</v>
      </c>
      <c r="L244" s="81">
        <v>0</v>
      </c>
      <c r="M244" s="81">
        <f t="shared" ref="M244:M304" si="76">IF(AND(VALUE(N244)&gt;1,J244&gt;0),H244*2,0)</f>
        <v>4</v>
      </c>
      <c r="N244" s="81" t="str">
        <f t="shared" si="74"/>
        <v>02</v>
      </c>
      <c r="O244" s="110" t="s">
        <v>190</v>
      </c>
      <c r="P244" s="6" t="str">
        <f t="shared" si="72"/>
        <v>14</v>
      </c>
      <c r="Q244" s="6" t="str">
        <f t="shared" si="71"/>
        <v>tc</v>
      </c>
      <c r="R244" s="6" t="str">
        <f t="shared" si="60"/>
        <v/>
      </c>
      <c r="S244" s="6" t="str">
        <f t="shared" si="62"/>
        <v>L</v>
      </c>
      <c r="T244" s="58">
        <f t="shared" si="63"/>
        <v>1.1000000000000001</v>
      </c>
      <c r="U244" s="58">
        <f t="shared" si="68"/>
        <v>1</v>
      </c>
      <c r="V244" s="58">
        <f t="shared" si="69"/>
        <v>1</v>
      </c>
      <c r="W244" s="58">
        <f t="shared" si="70"/>
        <v>1</v>
      </c>
      <c r="X244" s="58">
        <f t="shared" si="61"/>
        <v>0</v>
      </c>
      <c r="Y244" s="58">
        <f t="shared" si="64"/>
        <v>36</v>
      </c>
      <c r="Z244" s="6">
        <f t="shared" si="65"/>
        <v>0</v>
      </c>
      <c r="AA244" s="68">
        <f t="shared" si="66"/>
        <v>0</v>
      </c>
      <c r="AC244" s="6" t="str">
        <f t="shared" si="67"/>
        <v>L</v>
      </c>
      <c r="AE244" s="69" t="str">
        <f t="shared" si="75"/>
        <v>1,1</v>
      </c>
    </row>
    <row r="245" spans="1:43" ht="18" customHeight="1" x14ac:dyDescent="0.25">
      <c r="A245" s="106">
        <v>205</v>
      </c>
      <c r="B245" s="107" t="s">
        <v>460</v>
      </c>
      <c r="C245" s="108"/>
      <c r="D245" s="108"/>
      <c r="E245" s="108"/>
      <c r="F245" s="107" t="s">
        <v>462</v>
      </c>
      <c r="G245" s="109"/>
      <c r="H245" s="81">
        <v>2</v>
      </c>
      <c r="I245" s="81">
        <v>50</v>
      </c>
      <c r="J245" s="81">
        <v>30</v>
      </c>
      <c r="K245" s="81">
        <f t="shared" si="73"/>
        <v>0</v>
      </c>
      <c r="L245" s="81">
        <v>0</v>
      </c>
      <c r="M245" s="81">
        <f t="shared" si="76"/>
        <v>4</v>
      </c>
      <c r="N245" s="81" t="str">
        <f t="shared" si="74"/>
        <v>02</v>
      </c>
      <c r="O245" s="110" t="s">
        <v>90</v>
      </c>
      <c r="P245" s="6" t="str">
        <f t="shared" si="72"/>
        <v>14</v>
      </c>
      <c r="Q245" s="6" t="str">
        <f t="shared" si="71"/>
        <v>tc</v>
      </c>
      <c r="R245" s="6" t="str">
        <f t="shared" si="60"/>
        <v/>
      </c>
      <c r="S245" s="6" t="str">
        <f t="shared" si="62"/>
        <v>L</v>
      </c>
      <c r="T245" s="58">
        <f t="shared" si="63"/>
        <v>1.1000000000000001</v>
      </c>
      <c r="U245" s="58">
        <f t="shared" si="68"/>
        <v>1</v>
      </c>
      <c r="V245" s="58">
        <f t="shared" si="69"/>
        <v>1</v>
      </c>
      <c r="W245" s="58">
        <f t="shared" si="70"/>
        <v>1</v>
      </c>
      <c r="X245" s="58">
        <f t="shared" si="61"/>
        <v>0</v>
      </c>
      <c r="Y245" s="58">
        <f t="shared" si="64"/>
        <v>36</v>
      </c>
      <c r="Z245" s="6">
        <f t="shared" si="65"/>
        <v>0</v>
      </c>
      <c r="AA245" s="68">
        <f t="shared" si="66"/>
        <v>0</v>
      </c>
      <c r="AC245" s="6" t="str">
        <f t="shared" si="67"/>
        <v>L</v>
      </c>
      <c r="AE245" s="69" t="str">
        <f t="shared" si="75"/>
        <v>1,1</v>
      </c>
    </row>
    <row r="246" spans="1:43" ht="18" customHeight="1" x14ac:dyDescent="0.25">
      <c r="A246" s="106">
        <v>206</v>
      </c>
      <c r="B246" s="107" t="s">
        <v>460</v>
      </c>
      <c r="C246" s="108"/>
      <c r="D246" s="108"/>
      <c r="E246" s="108"/>
      <c r="F246" s="107" t="s">
        <v>463</v>
      </c>
      <c r="G246" s="109"/>
      <c r="H246" s="81">
        <v>2</v>
      </c>
      <c r="I246" s="81">
        <v>50</v>
      </c>
      <c r="J246" s="81">
        <v>30</v>
      </c>
      <c r="K246" s="81">
        <f t="shared" si="73"/>
        <v>0</v>
      </c>
      <c r="L246" s="81">
        <v>0</v>
      </c>
      <c r="M246" s="81">
        <f t="shared" si="76"/>
        <v>4</v>
      </c>
      <c r="N246" s="81" t="str">
        <f t="shared" si="74"/>
        <v>02</v>
      </c>
      <c r="O246" s="110" t="s">
        <v>90</v>
      </c>
      <c r="P246" s="6" t="str">
        <f t="shared" si="72"/>
        <v>16</v>
      </c>
      <c r="Q246" s="6" t="str">
        <f t="shared" si="71"/>
        <v>tc</v>
      </c>
      <c r="R246" s="6" t="str">
        <f t="shared" si="60"/>
        <v/>
      </c>
      <c r="S246" s="6" t="str">
        <f t="shared" si="62"/>
        <v>L</v>
      </c>
      <c r="T246" s="58">
        <f t="shared" si="63"/>
        <v>1.1000000000000001</v>
      </c>
      <c r="U246" s="58">
        <f t="shared" si="68"/>
        <v>1</v>
      </c>
      <c r="V246" s="58">
        <f t="shared" si="69"/>
        <v>1</v>
      </c>
      <c r="W246" s="58">
        <f t="shared" si="70"/>
        <v>1</v>
      </c>
      <c r="X246" s="58">
        <f t="shared" si="61"/>
        <v>0</v>
      </c>
      <c r="Y246" s="58">
        <f t="shared" si="64"/>
        <v>36</v>
      </c>
      <c r="Z246" s="6">
        <f t="shared" si="65"/>
        <v>0</v>
      </c>
      <c r="AA246" s="68">
        <f t="shared" si="66"/>
        <v>0</v>
      </c>
      <c r="AC246" s="6" t="str">
        <f t="shared" si="67"/>
        <v>L</v>
      </c>
      <c r="AE246" s="69" t="str">
        <f t="shared" si="75"/>
        <v>1,1</v>
      </c>
    </row>
    <row r="247" spans="1:43" ht="18" customHeight="1" x14ac:dyDescent="0.25">
      <c r="A247" s="106">
        <v>207</v>
      </c>
      <c r="B247" s="107" t="s">
        <v>460</v>
      </c>
      <c r="C247" s="108"/>
      <c r="D247" s="108"/>
      <c r="E247" s="108"/>
      <c r="F247" s="107" t="s">
        <v>464</v>
      </c>
      <c r="G247" s="109"/>
      <c r="H247" s="81">
        <v>2</v>
      </c>
      <c r="I247" s="81">
        <v>50</v>
      </c>
      <c r="J247" s="81">
        <v>30</v>
      </c>
      <c r="K247" s="81">
        <f t="shared" si="73"/>
        <v>0</v>
      </c>
      <c r="L247" s="81">
        <v>0</v>
      </c>
      <c r="M247" s="81">
        <f t="shared" si="76"/>
        <v>4</v>
      </c>
      <c r="N247" s="81" t="str">
        <f t="shared" si="74"/>
        <v>02</v>
      </c>
      <c r="O247" s="110" t="s">
        <v>190</v>
      </c>
      <c r="P247" s="6" t="str">
        <f t="shared" si="72"/>
        <v>17</v>
      </c>
      <c r="Q247" s="6" t="str">
        <f t="shared" si="71"/>
        <v>tc</v>
      </c>
      <c r="R247" s="6" t="str">
        <f t="shared" si="60"/>
        <v/>
      </c>
      <c r="S247" s="6" t="str">
        <f t="shared" si="62"/>
        <v>L</v>
      </c>
      <c r="T247" s="58">
        <f t="shared" si="63"/>
        <v>1.1000000000000001</v>
      </c>
      <c r="U247" s="58">
        <f t="shared" si="68"/>
        <v>1</v>
      </c>
      <c r="V247" s="58">
        <f t="shared" si="69"/>
        <v>1</v>
      </c>
      <c r="W247" s="58">
        <f t="shared" si="70"/>
        <v>1</v>
      </c>
      <c r="X247" s="58">
        <f t="shared" si="61"/>
        <v>0</v>
      </c>
      <c r="Y247" s="58">
        <f t="shared" si="64"/>
        <v>36</v>
      </c>
      <c r="Z247" s="6">
        <f t="shared" si="65"/>
        <v>0</v>
      </c>
      <c r="AA247" s="68">
        <f t="shared" si="66"/>
        <v>0</v>
      </c>
      <c r="AC247" s="6" t="str">
        <f t="shared" si="67"/>
        <v>L</v>
      </c>
      <c r="AE247" s="69" t="str">
        <f t="shared" si="75"/>
        <v>1,1</v>
      </c>
    </row>
    <row r="248" spans="1:43" ht="18" customHeight="1" x14ac:dyDescent="0.25">
      <c r="A248" s="106">
        <v>208</v>
      </c>
      <c r="B248" s="107" t="s">
        <v>460</v>
      </c>
      <c r="C248" s="108"/>
      <c r="D248" s="108"/>
      <c r="E248" s="108"/>
      <c r="F248" s="107" t="s">
        <v>465</v>
      </c>
      <c r="G248" s="109"/>
      <c r="H248" s="81">
        <v>2</v>
      </c>
      <c r="I248" s="81">
        <v>50</v>
      </c>
      <c r="J248" s="81">
        <v>30</v>
      </c>
      <c r="K248" s="81">
        <f t="shared" si="73"/>
        <v>0</v>
      </c>
      <c r="L248" s="81">
        <v>0</v>
      </c>
      <c r="M248" s="81">
        <f t="shared" si="76"/>
        <v>4</v>
      </c>
      <c r="N248" s="81" t="str">
        <f t="shared" si="74"/>
        <v>02</v>
      </c>
      <c r="O248" s="110" t="s">
        <v>90</v>
      </c>
      <c r="P248" s="6" t="str">
        <f t="shared" si="72"/>
        <v>18</v>
      </c>
      <c r="Q248" s="6" t="str">
        <f t="shared" si="71"/>
        <v>tc</v>
      </c>
      <c r="R248" s="6" t="str">
        <f t="shared" si="60"/>
        <v/>
      </c>
      <c r="S248" s="6" t="str">
        <f t="shared" si="62"/>
        <v>L</v>
      </c>
      <c r="T248" s="58">
        <f t="shared" si="63"/>
        <v>1.1000000000000001</v>
      </c>
      <c r="U248" s="58">
        <f t="shared" si="68"/>
        <v>1</v>
      </c>
      <c r="V248" s="58">
        <f t="shared" si="69"/>
        <v>1</v>
      </c>
      <c r="W248" s="58">
        <f t="shared" si="70"/>
        <v>1</v>
      </c>
      <c r="X248" s="58">
        <f t="shared" si="61"/>
        <v>0</v>
      </c>
      <c r="Y248" s="58">
        <f t="shared" si="64"/>
        <v>36</v>
      </c>
      <c r="Z248" s="6">
        <f t="shared" si="65"/>
        <v>0</v>
      </c>
      <c r="AA248" s="68">
        <f t="shared" si="66"/>
        <v>0</v>
      </c>
      <c r="AC248" s="6" t="str">
        <f t="shared" si="67"/>
        <v>L</v>
      </c>
      <c r="AE248" s="69" t="str">
        <f t="shared" si="75"/>
        <v>1,1</v>
      </c>
    </row>
    <row r="249" spans="1:43" ht="18" customHeight="1" x14ac:dyDescent="0.25">
      <c r="A249" s="106">
        <v>209</v>
      </c>
      <c r="B249" s="107" t="s">
        <v>460</v>
      </c>
      <c r="C249" s="108"/>
      <c r="D249" s="108"/>
      <c r="E249" s="108"/>
      <c r="F249" s="107" t="s">
        <v>466</v>
      </c>
      <c r="G249" s="109"/>
      <c r="H249" s="81">
        <v>2</v>
      </c>
      <c r="I249" s="81">
        <v>50</v>
      </c>
      <c r="J249" s="81">
        <v>30</v>
      </c>
      <c r="K249" s="81">
        <f t="shared" si="73"/>
        <v>0</v>
      </c>
      <c r="L249" s="81">
        <v>0</v>
      </c>
      <c r="M249" s="81">
        <f t="shared" si="76"/>
        <v>4</v>
      </c>
      <c r="N249" s="81" t="str">
        <f t="shared" si="74"/>
        <v>02</v>
      </c>
      <c r="O249" s="110" t="s">
        <v>190</v>
      </c>
      <c r="P249" s="6" t="str">
        <f t="shared" si="72"/>
        <v>19</v>
      </c>
      <c r="Q249" s="6" t="str">
        <f t="shared" si="71"/>
        <v>tc</v>
      </c>
      <c r="R249" s="6" t="str">
        <f t="shared" si="60"/>
        <v/>
      </c>
      <c r="S249" s="6" t="str">
        <f t="shared" si="62"/>
        <v>L</v>
      </c>
      <c r="T249" s="58">
        <f t="shared" si="63"/>
        <v>1.1000000000000001</v>
      </c>
      <c r="U249" s="58">
        <f t="shared" si="68"/>
        <v>1</v>
      </c>
      <c r="V249" s="58">
        <f t="shared" si="69"/>
        <v>1</v>
      </c>
      <c r="W249" s="58">
        <f t="shared" si="70"/>
        <v>1</v>
      </c>
      <c r="X249" s="58">
        <f t="shared" si="61"/>
        <v>0</v>
      </c>
      <c r="Y249" s="58">
        <f t="shared" si="64"/>
        <v>36</v>
      </c>
      <c r="Z249" s="6">
        <f t="shared" si="65"/>
        <v>0</v>
      </c>
      <c r="AA249" s="68">
        <f t="shared" si="66"/>
        <v>0</v>
      </c>
      <c r="AC249" s="6" t="str">
        <f t="shared" si="67"/>
        <v>L</v>
      </c>
      <c r="AE249" s="69" t="str">
        <f t="shared" si="75"/>
        <v>1,1</v>
      </c>
    </row>
    <row r="250" spans="1:43" ht="18" customHeight="1" x14ac:dyDescent="0.25">
      <c r="A250" s="106">
        <v>210</v>
      </c>
      <c r="B250" s="107" t="s">
        <v>460</v>
      </c>
      <c r="C250" s="108"/>
      <c r="D250" s="108"/>
      <c r="E250" s="108"/>
      <c r="F250" s="107" t="s">
        <v>467</v>
      </c>
      <c r="G250" s="109"/>
      <c r="H250" s="81">
        <v>2</v>
      </c>
      <c r="I250" s="81">
        <v>56</v>
      </c>
      <c r="J250" s="81">
        <v>30</v>
      </c>
      <c r="K250" s="81">
        <f t="shared" si="73"/>
        <v>0</v>
      </c>
      <c r="L250" s="81">
        <v>0</v>
      </c>
      <c r="M250" s="81">
        <f t="shared" si="76"/>
        <v>4</v>
      </c>
      <c r="N250" s="81" t="str">
        <f t="shared" si="74"/>
        <v>02</v>
      </c>
      <c r="O250" s="110" t="s">
        <v>190</v>
      </c>
      <c r="P250" s="6" t="str">
        <f t="shared" si="72"/>
        <v>20</v>
      </c>
      <c r="Q250" s="6" t="str">
        <f t="shared" si="71"/>
        <v>tc</v>
      </c>
      <c r="R250" s="6" t="str">
        <f t="shared" si="60"/>
        <v/>
      </c>
      <c r="S250" s="6" t="str">
        <f t="shared" si="62"/>
        <v>L</v>
      </c>
      <c r="T250" s="58">
        <f t="shared" si="63"/>
        <v>1.2</v>
      </c>
      <c r="U250" s="58">
        <f t="shared" si="68"/>
        <v>1</v>
      </c>
      <c r="V250" s="58">
        <f t="shared" si="69"/>
        <v>1</v>
      </c>
      <c r="W250" s="58">
        <f t="shared" si="70"/>
        <v>1</v>
      </c>
      <c r="X250" s="58">
        <f t="shared" si="61"/>
        <v>0</v>
      </c>
      <c r="Y250" s="58">
        <f t="shared" si="64"/>
        <v>39</v>
      </c>
      <c r="Z250" s="6">
        <f t="shared" si="65"/>
        <v>0</v>
      </c>
      <c r="AA250" s="68">
        <f t="shared" si="66"/>
        <v>0</v>
      </c>
      <c r="AC250" s="6" t="str">
        <f t="shared" si="67"/>
        <v>L</v>
      </c>
      <c r="AE250" s="69" t="str">
        <f t="shared" si="75"/>
        <v>1,2</v>
      </c>
    </row>
    <row r="251" spans="1:43" ht="18" customHeight="1" x14ac:dyDescent="0.25">
      <c r="A251" s="106">
        <v>211</v>
      </c>
      <c r="B251" s="107" t="s">
        <v>468</v>
      </c>
      <c r="C251" s="108"/>
      <c r="D251" s="108"/>
      <c r="E251" s="108"/>
      <c r="F251" s="107" t="s">
        <v>469</v>
      </c>
      <c r="G251" s="109"/>
      <c r="H251" s="81">
        <v>2</v>
      </c>
      <c r="I251" s="81">
        <v>50</v>
      </c>
      <c r="J251" s="81">
        <v>22</v>
      </c>
      <c r="K251" s="81">
        <f t="shared" si="73"/>
        <v>1</v>
      </c>
      <c r="L251" s="81">
        <v>16</v>
      </c>
      <c r="M251" s="81">
        <f t="shared" si="76"/>
        <v>4</v>
      </c>
      <c r="N251" s="81" t="str">
        <f t="shared" si="74"/>
        <v>03</v>
      </c>
      <c r="O251" s="110" t="s">
        <v>190</v>
      </c>
      <c r="P251" s="6" t="str">
        <f t="shared" si="72"/>
        <v>14</v>
      </c>
      <c r="Q251" s="6" t="str">
        <f t="shared" si="71"/>
        <v>tc</v>
      </c>
      <c r="R251" s="6" t="str">
        <f t="shared" si="60"/>
        <v>tl</v>
      </c>
      <c r="S251" s="6" t="str">
        <f t="shared" si="62"/>
        <v>L</v>
      </c>
      <c r="T251" s="58">
        <f t="shared" si="63"/>
        <v>1.1000000000000001</v>
      </c>
      <c r="U251" s="58">
        <f t="shared" si="68"/>
        <v>1</v>
      </c>
      <c r="V251" s="58">
        <f t="shared" si="69"/>
        <v>1</v>
      </c>
      <c r="W251" s="58">
        <f t="shared" si="70"/>
        <v>1</v>
      </c>
      <c r="X251" s="58">
        <f t="shared" si="61"/>
        <v>12</v>
      </c>
      <c r="Y251" s="58">
        <f t="shared" si="64"/>
        <v>39.200000000000003</v>
      </c>
      <c r="Z251" s="6">
        <f t="shared" si="65"/>
        <v>0</v>
      </c>
      <c r="AA251" s="68">
        <f t="shared" si="66"/>
        <v>0</v>
      </c>
      <c r="AC251" s="6" t="str">
        <f t="shared" si="67"/>
        <v>L</v>
      </c>
      <c r="AE251" s="69" t="str">
        <f t="shared" si="75"/>
        <v>1,1</v>
      </c>
    </row>
    <row r="252" spans="1:43" ht="18" customHeight="1" x14ac:dyDescent="0.25">
      <c r="A252" s="106">
        <v>212</v>
      </c>
      <c r="B252" s="107" t="s">
        <v>468</v>
      </c>
      <c r="C252" s="108"/>
      <c r="D252" s="108"/>
      <c r="E252" s="108"/>
      <c r="F252" s="107" t="s">
        <v>470</v>
      </c>
      <c r="G252" s="109"/>
      <c r="H252" s="81">
        <v>2</v>
      </c>
      <c r="I252" s="81">
        <v>50</v>
      </c>
      <c r="J252" s="81">
        <v>22</v>
      </c>
      <c r="K252" s="81">
        <f t="shared" si="73"/>
        <v>1</v>
      </c>
      <c r="L252" s="81">
        <v>16</v>
      </c>
      <c r="M252" s="81">
        <f t="shared" si="76"/>
        <v>4</v>
      </c>
      <c r="N252" s="81" t="str">
        <f t="shared" si="74"/>
        <v>03</v>
      </c>
      <c r="O252" s="110" t="s">
        <v>90</v>
      </c>
      <c r="P252" s="6" t="str">
        <f t="shared" si="72"/>
        <v>14</v>
      </c>
      <c r="Q252" s="6" t="str">
        <f t="shared" si="71"/>
        <v>tc</v>
      </c>
      <c r="R252" s="6" t="str">
        <f t="shared" si="60"/>
        <v>tl</v>
      </c>
      <c r="S252" s="6" t="str">
        <f t="shared" si="62"/>
        <v>L</v>
      </c>
      <c r="T252" s="58">
        <f t="shared" si="63"/>
        <v>1.1000000000000001</v>
      </c>
      <c r="U252" s="58">
        <f t="shared" si="68"/>
        <v>1</v>
      </c>
      <c r="V252" s="58">
        <f t="shared" si="69"/>
        <v>1</v>
      </c>
      <c r="W252" s="58">
        <f t="shared" si="70"/>
        <v>1</v>
      </c>
      <c r="X252" s="58">
        <f t="shared" si="61"/>
        <v>12</v>
      </c>
      <c r="Y252" s="58">
        <f t="shared" si="64"/>
        <v>39.200000000000003</v>
      </c>
      <c r="Z252" s="6">
        <f t="shared" si="65"/>
        <v>0</v>
      </c>
      <c r="AA252" s="68">
        <f t="shared" si="66"/>
        <v>0</v>
      </c>
      <c r="AC252" s="6" t="str">
        <f t="shared" si="67"/>
        <v>L</v>
      </c>
      <c r="AE252" s="69" t="str">
        <f t="shared" si="75"/>
        <v>1,1</v>
      </c>
    </row>
    <row r="253" spans="1:43" ht="18" customHeight="1" x14ac:dyDescent="0.25">
      <c r="A253" s="106">
        <v>213</v>
      </c>
      <c r="B253" s="107" t="s">
        <v>468</v>
      </c>
      <c r="C253" s="108"/>
      <c r="D253" s="108"/>
      <c r="E253" s="108"/>
      <c r="F253" s="107" t="s">
        <v>471</v>
      </c>
      <c r="G253" s="109"/>
      <c r="H253" s="81">
        <v>2</v>
      </c>
      <c r="I253" s="81">
        <v>50</v>
      </c>
      <c r="J253" s="81">
        <v>22</v>
      </c>
      <c r="K253" s="81">
        <f t="shared" si="73"/>
        <v>1</v>
      </c>
      <c r="L253" s="81">
        <v>16</v>
      </c>
      <c r="M253" s="81">
        <f t="shared" si="76"/>
        <v>4</v>
      </c>
      <c r="N253" s="81" t="str">
        <f t="shared" si="74"/>
        <v>03</v>
      </c>
      <c r="O253" s="110" t="s">
        <v>90</v>
      </c>
      <c r="P253" s="6" t="str">
        <f t="shared" si="72"/>
        <v>16</v>
      </c>
      <c r="Q253" s="6" t="str">
        <f t="shared" si="71"/>
        <v>tc</v>
      </c>
      <c r="R253" s="6" t="str">
        <f t="shared" si="60"/>
        <v>tl</v>
      </c>
      <c r="S253" s="6" t="str">
        <f t="shared" si="62"/>
        <v>L</v>
      </c>
      <c r="T253" s="58">
        <f t="shared" si="63"/>
        <v>1.1000000000000001</v>
      </c>
      <c r="U253" s="58">
        <f t="shared" si="68"/>
        <v>1</v>
      </c>
      <c r="V253" s="58">
        <f t="shared" si="69"/>
        <v>1</v>
      </c>
      <c r="W253" s="58">
        <f t="shared" si="70"/>
        <v>1</v>
      </c>
      <c r="X253" s="58">
        <f t="shared" si="61"/>
        <v>12</v>
      </c>
      <c r="Y253" s="58">
        <f t="shared" si="64"/>
        <v>39.200000000000003</v>
      </c>
      <c r="Z253" s="6">
        <f t="shared" si="65"/>
        <v>0</v>
      </c>
      <c r="AA253" s="68">
        <f t="shared" si="66"/>
        <v>0</v>
      </c>
      <c r="AC253" s="6" t="str">
        <f t="shared" si="67"/>
        <v>L</v>
      </c>
      <c r="AE253" s="69" t="str">
        <f t="shared" si="75"/>
        <v>1,1</v>
      </c>
    </row>
    <row r="254" spans="1:43" ht="18" customHeight="1" x14ac:dyDescent="0.25">
      <c r="A254" s="106">
        <v>214</v>
      </c>
      <c r="B254" s="107" t="s">
        <v>468</v>
      </c>
      <c r="C254" s="108"/>
      <c r="D254" s="108"/>
      <c r="E254" s="108"/>
      <c r="F254" s="107" t="s">
        <v>472</v>
      </c>
      <c r="G254" s="109"/>
      <c r="H254" s="81">
        <v>2</v>
      </c>
      <c r="I254" s="81">
        <v>50</v>
      </c>
      <c r="J254" s="81">
        <v>22</v>
      </c>
      <c r="K254" s="81">
        <f t="shared" si="73"/>
        <v>1</v>
      </c>
      <c r="L254" s="81">
        <v>16</v>
      </c>
      <c r="M254" s="81">
        <f t="shared" si="76"/>
        <v>4</v>
      </c>
      <c r="N254" s="81" t="str">
        <f t="shared" si="74"/>
        <v>03</v>
      </c>
      <c r="O254" s="110" t="s">
        <v>190</v>
      </c>
      <c r="P254" s="6" t="str">
        <f t="shared" si="72"/>
        <v>17</v>
      </c>
      <c r="Q254" s="6" t="str">
        <f t="shared" si="71"/>
        <v>tc</v>
      </c>
      <c r="R254" s="6" t="str">
        <f t="shared" si="60"/>
        <v>tl</v>
      </c>
      <c r="S254" s="6" t="str">
        <f t="shared" si="62"/>
        <v>L</v>
      </c>
      <c r="T254" s="58">
        <f t="shared" si="63"/>
        <v>1.1000000000000001</v>
      </c>
      <c r="U254" s="58">
        <f t="shared" si="68"/>
        <v>1</v>
      </c>
      <c r="V254" s="58">
        <f t="shared" si="69"/>
        <v>1</v>
      </c>
      <c r="W254" s="58">
        <f t="shared" si="70"/>
        <v>1</v>
      </c>
      <c r="X254" s="58">
        <f t="shared" si="61"/>
        <v>12</v>
      </c>
      <c r="Y254" s="58">
        <f t="shared" si="64"/>
        <v>39.200000000000003</v>
      </c>
      <c r="Z254" s="6">
        <f t="shared" si="65"/>
        <v>0</v>
      </c>
      <c r="AA254" s="68">
        <f t="shared" si="66"/>
        <v>0</v>
      </c>
      <c r="AC254" s="6" t="str">
        <f t="shared" si="67"/>
        <v>L</v>
      </c>
      <c r="AE254" s="69" t="str">
        <f t="shared" si="75"/>
        <v>1,1</v>
      </c>
    </row>
    <row r="255" spans="1:43" ht="18" customHeight="1" x14ac:dyDescent="0.25">
      <c r="A255" s="106">
        <v>215</v>
      </c>
      <c r="B255" s="107" t="s">
        <v>468</v>
      </c>
      <c r="C255" s="108"/>
      <c r="D255" s="108"/>
      <c r="E255" s="108"/>
      <c r="F255" s="107" t="s">
        <v>473</v>
      </c>
      <c r="G255" s="109"/>
      <c r="H255" s="81">
        <v>2</v>
      </c>
      <c r="I255" s="81">
        <v>50</v>
      </c>
      <c r="J255" s="81">
        <v>22</v>
      </c>
      <c r="K255" s="81">
        <f t="shared" si="73"/>
        <v>1</v>
      </c>
      <c r="L255" s="81">
        <v>16</v>
      </c>
      <c r="M255" s="81">
        <f t="shared" si="76"/>
        <v>4</v>
      </c>
      <c r="N255" s="81" t="str">
        <f t="shared" si="74"/>
        <v>03</v>
      </c>
      <c r="O255" s="110" t="s">
        <v>90</v>
      </c>
      <c r="P255" s="6" t="str">
        <f t="shared" si="72"/>
        <v>18</v>
      </c>
      <c r="Q255" s="6" t="str">
        <f t="shared" si="71"/>
        <v>tc</v>
      </c>
      <c r="R255" s="6" t="str">
        <f t="shared" si="60"/>
        <v>tl</v>
      </c>
      <c r="S255" s="6" t="str">
        <f t="shared" si="62"/>
        <v>L</v>
      </c>
      <c r="T255" s="58">
        <f t="shared" si="63"/>
        <v>1.1000000000000001</v>
      </c>
      <c r="U255" s="58">
        <f t="shared" si="68"/>
        <v>1</v>
      </c>
      <c r="V255" s="58">
        <f t="shared" si="69"/>
        <v>1</v>
      </c>
      <c r="W255" s="58">
        <f t="shared" si="70"/>
        <v>1</v>
      </c>
      <c r="X255" s="58">
        <f t="shared" si="61"/>
        <v>12</v>
      </c>
      <c r="Y255" s="58">
        <f t="shared" si="64"/>
        <v>39.200000000000003</v>
      </c>
      <c r="Z255" s="6">
        <f t="shared" si="65"/>
        <v>0</v>
      </c>
      <c r="AA255" s="68">
        <f t="shared" si="66"/>
        <v>0</v>
      </c>
      <c r="AC255" s="6" t="str">
        <f t="shared" si="67"/>
        <v>L</v>
      </c>
      <c r="AE255" s="69" t="str">
        <f t="shared" si="75"/>
        <v>1,1</v>
      </c>
    </row>
    <row r="256" spans="1:43" ht="18" customHeight="1" x14ac:dyDescent="0.25">
      <c r="A256" s="106">
        <v>216</v>
      </c>
      <c r="B256" s="107" t="s">
        <v>468</v>
      </c>
      <c r="C256" s="108"/>
      <c r="D256" s="108"/>
      <c r="E256" s="108"/>
      <c r="F256" s="107" t="s">
        <v>474</v>
      </c>
      <c r="G256" s="109"/>
      <c r="H256" s="81">
        <v>2</v>
      </c>
      <c r="I256" s="81">
        <v>50</v>
      </c>
      <c r="J256" s="81">
        <v>22</v>
      </c>
      <c r="K256" s="81">
        <f t="shared" si="73"/>
        <v>1</v>
      </c>
      <c r="L256" s="81">
        <v>16</v>
      </c>
      <c r="M256" s="81">
        <f t="shared" si="76"/>
        <v>4</v>
      </c>
      <c r="N256" s="81" t="str">
        <f t="shared" si="74"/>
        <v>03</v>
      </c>
      <c r="O256" s="110" t="s">
        <v>190</v>
      </c>
      <c r="P256" s="6" t="str">
        <f t="shared" si="72"/>
        <v>19</v>
      </c>
      <c r="Q256" s="6" t="str">
        <f t="shared" si="71"/>
        <v>tc</v>
      </c>
      <c r="R256" s="6" t="str">
        <f t="shared" si="60"/>
        <v>tl</v>
      </c>
      <c r="S256" s="6" t="str">
        <f t="shared" si="62"/>
        <v>L</v>
      </c>
      <c r="T256" s="58">
        <f t="shared" si="63"/>
        <v>1.1000000000000001</v>
      </c>
      <c r="U256" s="58">
        <f t="shared" si="68"/>
        <v>1</v>
      </c>
      <c r="V256" s="58">
        <f t="shared" si="69"/>
        <v>1</v>
      </c>
      <c r="W256" s="58">
        <f t="shared" si="70"/>
        <v>1</v>
      </c>
      <c r="X256" s="58">
        <f t="shared" si="61"/>
        <v>12</v>
      </c>
      <c r="Y256" s="58">
        <f t="shared" si="64"/>
        <v>39.200000000000003</v>
      </c>
      <c r="Z256" s="6">
        <f t="shared" si="65"/>
        <v>0</v>
      </c>
      <c r="AA256" s="68">
        <f t="shared" si="66"/>
        <v>0</v>
      </c>
      <c r="AC256" s="6" t="str">
        <f t="shared" si="67"/>
        <v>L</v>
      </c>
      <c r="AE256" s="69" t="str">
        <f t="shared" si="75"/>
        <v>1,1</v>
      </c>
    </row>
    <row r="257" spans="1:31" ht="18" customHeight="1" x14ac:dyDescent="0.25">
      <c r="A257" s="106">
        <v>217</v>
      </c>
      <c r="B257" s="107" t="s">
        <v>468</v>
      </c>
      <c r="C257" s="108"/>
      <c r="D257" s="108"/>
      <c r="E257" s="108"/>
      <c r="F257" s="107" t="s">
        <v>475</v>
      </c>
      <c r="G257" s="109"/>
      <c r="H257" s="81">
        <v>2</v>
      </c>
      <c r="I257" s="81">
        <v>56</v>
      </c>
      <c r="J257" s="81">
        <v>22</v>
      </c>
      <c r="K257" s="81">
        <f t="shared" si="73"/>
        <v>2</v>
      </c>
      <c r="L257" s="81">
        <v>16</v>
      </c>
      <c r="M257" s="81">
        <f t="shared" si="76"/>
        <v>4</v>
      </c>
      <c r="N257" s="81" t="str">
        <f t="shared" si="74"/>
        <v>03</v>
      </c>
      <c r="O257" s="110" t="s">
        <v>190</v>
      </c>
      <c r="P257" s="6" t="str">
        <f t="shared" si="72"/>
        <v>20</v>
      </c>
      <c r="Q257" s="6" t="str">
        <f t="shared" si="71"/>
        <v>tc</v>
      </c>
      <c r="R257" s="6" t="str">
        <f t="shared" si="60"/>
        <v>tl</v>
      </c>
      <c r="S257" s="6" t="str">
        <f t="shared" si="62"/>
        <v>L</v>
      </c>
      <c r="T257" s="58">
        <f t="shared" si="63"/>
        <v>1.2</v>
      </c>
      <c r="U257" s="58">
        <f t="shared" si="68"/>
        <v>1</v>
      </c>
      <c r="V257" s="58">
        <f t="shared" si="69"/>
        <v>1</v>
      </c>
      <c r="W257" s="58">
        <f t="shared" si="70"/>
        <v>1</v>
      </c>
      <c r="X257" s="58">
        <f t="shared" si="61"/>
        <v>16</v>
      </c>
      <c r="Y257" s="58">
        <f t="shared" si="64"/>
        <v>45.4</v>
      </c>
      <c r="Z257" s="6">
        <f t="shared" si="65"/>
        <v>0</v>
      </c>
      <c r="AA257" s="68">
        <f t="shared" si="66"/>
        <v>0</v>
      </c>
      <c r="AC257" s="6" t="str">
        <f t="shared" si="67"/>
        <v>L</v>
      </c>
      <c r="AE257" s="69" t="str">
        <f t="shared" si="75"/>
        <v>1,2</v>
      </c>
    </row>
    <row r="258" spans="1:31" ht="18" customHeight="1" x14ac:dyDescent="0.25">
      <c r="A258" s="106">
        <v>218</v>
      </c>
      <c r="B258" s="107" t="s">
        <v>468</v>
      </c>
      <c r="C258" s="108"/>
      <c r="D258" s="108"/>
      <c r="E258" s="108"/>
      <c r="F258" s="107" t="s">
        <v>476</v>
      </c>
      <c r="G258" s="109"/>
      <c r="H258" s="81">
        <v>2</v>
      </c>
      <c r="I258" s="81">
        <v>58</v>
      </c>
      <c r="J258" s="81">
        <v>22</v>
      </c>
      <c r="K258" s="81">
        <f t="shared" si="73"/>
        <v>2</v>
      </c>
      <c r="L258" s="81">
        <v>16</v>
      </c>
      <c r="M258" s="81">
        <f t="shared" si="76"/>
        <v>4</v>
      </c>
      <c r="N258" s="81" t="str">
        <f t="shared" si="74"/>
        <v>03</v>
      </c>
      <c r="O258" s="110" t="s">
        <v>90</v>
      </c>
      <c r="P258" s="6" t="str">
        <f t="shared" si="72"/>
        <v>21</v>
      </c>
      <c r="Q258" s="6" t="str">
        <f t="shared" si="71"/>
        <v>tc</v>
      </c>
      <c r="R258" s="6" t="str">
        <f t="shared" si="60"/>
        <v>tl</v>
      </c>
      <c r="S258" s="6" t="str">
        <f t="shared" si="62"/>
        <v>L</v>
      </c>
      <c r="T258" s="58">
        <f t="shared" si="63"/>
        <v>1.2</v>
      </c>
      <c r="U258" s="58">
        <f t="shared" si="68"/>
        <v>1</v>
      </c>
      <c r="V258" s="58">
        <f t="shared" si="69"/>
        <v>1</v>
      </c>
      <c r="W258" s="58">
        <f t="shared" si="70"/>
        <v>1</v>
      </c>
      <c r="X258" s="58">
        <f t="shared" si="61"/>
        <v>16</v>
      </c>
      <c r="Y258" s="58">
        <f t="shared" si="64"/>
        <v>45.4</v>
      </c>
      <c r="Z258" s="6">
        <f t="shared" si="65"/>
        <v>0</v>
      </c>
      <c r="AA258" s="68">
        <f t="shared" si="66"/>
        <v>0</v>
      </c>
      <c r="AC258" s="6" t="str">
        <f t="shared" si="67"/>
        <v>L</v>
      </c>
      <c r="AE258" s="69" t="str">
        <f t="shared" si="75"/>
        <v>1,2</v>
      </c>
    </row>
    <row r="259" spans="1:31" ht="18" customHeight="1" x14ac:dyDescent="0.25">
      <c r="A259" s="106">
        <v>219</v>
      </c>
      <c r="B259" s="107" t="s">
        <v>477</v>
      </c>
      <c r="C259" s="108"/>
      <c r="D259" s="108"/>
      <c r="E259" s="108"/>
      <c r="F259" s="107" t="s">
        <v>478</v>
      </c>
      <c r="G259" s="109"/>
      <c r="H259" s="81">
        <v>2</v>
      </c>
      <c r="I259" s="81">
        <v>25</v>
      </c>
      <c r="J259" s="81">
        <v>30</v>
      </c>
      <c r="K259" s="81">
        <f t="shared" si="73"/>
        <v>0</v>
      </c>
      <c r="L259" s="81">
        <v>0</v>
      </c>
      <c r="M259" s="81">
        <f t="shared" si="76"/>
        <v>4</v>
      </c>
      <c r="N259" s="81" t="str">
        <f t="shared" si="74"/>
        <v>04</v>
      </c>
      <c r="O259" s="110" t="s">
        <v>190</v>
      </c>
      <c r="P259" s="6" t="str">
        <f t="shared" si="72"/>
        <v>14</v>
      </c>
      <c r="Q259" s="6" t="str">
        <f t="shared" si="71"/>
        <v>tc</v>
      </c>
      <c r="R259" s="6" t="str">
        <f t="shared" si="60"/>
        <v/>
      </c>
      <c r="S259" s="6" t="str">
        <f t="shared" si="62"/>
        <v>L</v>
      </c>
      <c r="T259" s="58">
        <f t="shared" si="63"/>
        <v>1</v>
      </c>
      <c r="U259" s="58">
        <f t="shared" si="68"/>
        <v>1</v>
      </c>
      <c r="V259" s="58">
        <f t="shared" si="69"/>
        <v>1</v>
      </c>
      <c r="W259" s="58">
        <f t="shared" si="70"/>
        <v>1</v>
      </c>
      <c r="X259" s="58">
        <f t="shared" si="61"/>
        <v>0</v>
      </c>
      <c r="Y259" s="58">
        <f t="shared" si="64"/>
        <v>33</v>
      </c>
      <c r="Z259" s="6">
        <f t="shared" si="65"/>
        <v>0</v>
      </c>
      <c r="AA259" s="68">
        <f t="shared" si="66"/>
        <v>0</v>
      </c>
      <c r="AC259" s="6" t="str">
        <f t="shared" si="67"/>
        <v>L</v>
      </c>
      <c r="AE259" s="69" t="str">
        <f t="shared" si="75"/>
        <v>1</v>
      </c>
    </row>
    <row r="260" spans="1:31" ht="18" customHeight="1" x14ac:dyDescent="0.25">
      <c r="A260" s="106">
        <v>220</v>
      </c>
      <c r="B260" s="107" t="s">
        <v>479</v>
      </c>
      <c r="C260" s="108"/>
      <c r="D260" s="108"/>
      <c r="E260" s="108"/>
      <c r="F260" s="107" t="s">
        <v>480</v>
      </c>
      <c r="G260" s="109"/>
      <c r="H260" s="81">
        <v>2</v>
      </c>
      <c r="I260" s="81">
        <v>50</v>
      </c>
      <c r="J260" s="81">
        <v>30</v>
      </c>
      <c r="K260" s="81">
        <f t="shared" si="73"/>
        <v>0</v>
      </c>
      <c r="L260" s="81">
        <v>0</v>
      </c>
      <c r="M260" s="81">
        <f t="shared" si="76"/>
        <v>4</v>
      </c>
      <c r="N260" s="81" t="str">
        <f t="shared" si="74"/>
        <v>04</v>
      </c>
      <c r="O260" s="110" t="s">
        <v>90</v>
      </c>
      <c r="P260" s="6" t="str">
        <f t="shared" si="72"/>
        <v>16</v>
      </c>
      <c r="Q260" s="6" t="str">
        <f t="shared" si="71"/>
        <v>tc</v>
      </c>
      <c r="R260" s="6" t="str">
        <f t="shared" si="60"/>
        <v/>
      </c>
      <c r="S260" s="6" t="str">
        <f t="shared" si="62"/>
        <v>L</v>
      </c>
      <c r="T260" s="58">
        <f t="shared" si="63"/>
        <v>1.1000000000000001</v>
      </c>
      <c r="U260" s="58">
        <f t="shared" si="68"/>
        <v>1</v>
      </c>
      <c r="V260" s="58">
        <f t="shared" si="69"/>
        <v>1</v>
      </c>
      <c r="W260" s="58">
        <f t="shared" si="70"/>
        <v>1</v>
      </c>
      <c r="X260" s="58">
        <f t="shared" si="61"/>
        <v>0</v>
      </c>
      <c r="Y260" s="58">
        <f t="shared" si="64"/>
        <v>36</v>
      </c>
      <c r="Z260" s="6">
        <f t="shared" si="65"/>
        <v>0</v>
      </c>
      <c r="AA260" s="68">
        <f t="shared" si="66"/>
        <v>0</v>
      </c>
      <c r="AC260" s="6" t="str">
        <f t="shared" si="67"/>
        <v>L</v>
      </c>
      <c r="AE260" s="69" t="str">
        <f t="shared" si="75"/>
        <v>1,1</v>
      </c>
    </row>
    <row r="261" spans="1:31" ht="18" customHeight="1" x14ac:dyDescent="0.25">
      <c r="A261" s="106">
        <v>221</v>
      </c>
      <c r="B261" s="107" t="s">
        <v>479</v>
      </c>
      <c r="C261" s="108"/>
      <c r="D261" s="108"/>
      <c r="E261" s="108"/>
      <c r="F261" s="107" t="s">
        <v>481</v>
      </c>
      <c r="G261" s="109"/>
      <c r="H261" s="81">
        <v>2</v>
      </c>
      <c r="I261" s="81">
        <v>50</v>
      </c>
      <c r="J261" s="81">
        <v>30</v>
      </c>
      <c r="K261" s="81">
        <f t="shared" si="73"/>
        <v>0</v>
      </c>
      <c r="L261" s="81">
        <v>0</v>
      </c>
      <c r="M261" s="81">
        <f t="shared" si="76"/>
        <v>4</v>
      </c>
      <c r="N261" s="81" t="str">
        <f t="shared" si="74"/>
        <v>04</v>
      </c>
      <c r="O261" s="110" t="s">
        <v>190</v>
      </c>
      <c r="P261" s="6" t="str">
        <f t="shared" si="72"/>
        <v>17</v>
      </c>
      <c r="Q261" s="6" t="str">
        <f t="shared" si="71"/>
        <v>tc</v>
      </c>
      <c r="R261" s="6" t="str">
        <f t="shared" si="60"/>
        <v/>
      </c>
      <c r="S261" s="6" t="str">
        <f t="shared" si="62"/>
        <v>L</v>
      </c>
      <c r="T261" s="58">
        <f t="shared" si="63"/>
        <v>1.1000000000000001</v>
      </c>
      <c r="U261" s="58">
        <f t="shared" si="68"/>
        <v>1</v>
      </c>
      <c r="V261" s="58">
        <f t="shared" si="69"/>
        <v>1</v>
      </c>
      <c r="W261" s="58">
        <f t="shared" si="70"/>
        <v>1</v>
      </c>
      <c r="X261" s="58">
        <f t="shared" si="61"/>
        <v>0</v>
      </c>
      <c r="Y261" s="58">
        <f t="shared" si="64"/>
        <v>36</v>
      </c>
      <c r="Z261" s="6">
        <f t="shared" si="65"/>
        <v>0</v>
      </c>
      <c r="AA261" s="68">
        <f t="shared" si="66"/>
        <v>0</v>
      </c>
      <c r="AC261" s="6" t="str">
        <f t="shared" si="67"/>
        <v>L</v>
      </c>
      <c r="AE261" s="69" t="str">
        <f t="shared" si="75"/>
        <v>1,1</v>
      </c>
    </row>
    <row r="262" spans="1:31" ht="18" customHeight="1" x14ac:dyDescent="0.25">
      <c r="A262" s="106">
        <v>222</v>
      </c>
      <c r="B262" s="107" t="s">
        <v>479</v>
      </c>
      <c r="C262" s="108"/>
      <c r="D262" s="108"/>
      <c r="E262" s="108"/>
      <c r="F262" s="107" t="s">
        <v>482</v>
      </c>
      <c r="G262" s="109"/>
      <c r="H262" s="81">
        <v>2</v>
      </c>
      <c r="I262" s="81">
        <v>50</v>
      </c>
      <c r="J262" s="81">
        <v>30</v>
      </c>
      <c r="K262" s="81">
        <f t="shared" si="73"/>
        <v>0</v>
      </c>
      <c r="L262" s="81">
        <v>0</v>
      </c>
      <c r="M262" s="81">
        <f t="shared" si="76"/>
        <v>4</v>
      </c>
      <c r="N262" s="81" t="str">
        <f t="shared" si="74"/>
        <v>04</v>
      </c>
      <c r="O262" s="110" t="s">
        <v>90</v>
      </c>
      <c r="P262" s="6" t="str">
        <f t="shared" si="72"/>
        <v>18</v>
      </c>
      <c r="Q262" s="6" t="str">
        <f t="shared" si="71"/>
        <v>tc</v>
      </c>
      <c r="R262" s="6" t="str">
        <f t="shared" si="60"/>
        <v/>
      </c>
      <c r="S262" s="6" t="str">
        <f t="shared" si="62"/>
        <v>L</v>
      </c>
      <c r="T262" s="58">
        <f t="shared" si="63"/>
        <v>1.1000000000000001</v>
      </c>
      <c r="U262" s="58">
        <f t="shared" si="68"/>
        <v>1</v>
      </c>
      <c r="V262" s="58">
        <f t="shared" si="69"/>
        <v>1</v>
      </c>
      <c r="W262" s="58">
        <f t="shared" si="70"/>
        <v>1</v>
      </c>
      <c r="X262" s="58">
        <f t="shared" si="61"/>
        <v>0</v>
      </c>
      <c r="Y262" s="58">
        <f t="shared" si="64"/>
        <v>36</v>
      </c>
      <c r="Z262" s="6">
        <f t="shared" si="65"/>
        <v>0</v>
      </c>
      <c r="AA262" s="68">
        <f t="shared" si="66"/>
        <v>0</v>
      </c>
      <c r="AC262" s="6" t="str">
        <f t="shared" si="67"/>
        <v>L</v>
      </c>
      <c r="AE262" s="69" t="str">
        <f t="shared" si="75"/>
        <v>1,1</v>
      </c>
    </row>
    <row r="263" spans="1:31" ht="18" customHeight="1" x14ac:dyDescent="0.25">
      <c r="A263" s="106">
        <v>223</v>
      </c>
      <c r="B263" s="107" t="s">
        <v>479</v>
      </c>
      <c r="C263" s="108"/>
      <c r="D263" s="108"/>
      <c r="E263" s="108"/>
      <c r="F263" s="107" t="s">
        <v>483</v>
      </c>
      <c r="G263" s="109"/>
      <c r="H263" s="81">
        <v>2</v>
      </c>
      <c r="I263" s="81">
        <v>50</v>
      </c>
      <c r="J263" s="81">
        <v>30</v>
      </c>
      <c r="K263" s="81">
        <f t="shared" si="73"/>
        <v>0</v>
      </c>
      <c r="L263" s="81">
        <v>0</v>
      </c>
      <c r="M263" s="81">
        <f t="shared" si="76"/>
        <v>4</v>
      </c>
      <c r="N263" s="81" t="str">
        <f t="shared" si="74"/>
        <v>04</v>
      </c>
      <c r="O263" s="110" t="s">
        <v>190</v>
      </c>
      <c r="P263" s="6" t="str">
        <f t="shared" si="72"/>
        <v>19</v>
      </c>
      <c r="Q263" s="6" t="str">
        <f t="shared" si="71"/>
        <v>tc</v>
      </c>
      <c r="R263" s="6" t="str">
        <f t="shared" si="60"/>
        <v/>
      </c>
      <c r="S263" s="6" t="str">
        <f t="shared" si="62"/>
        <v>L</v>
      </c>
      <c r="T263" s="58">
        <f t="shared" si="63"/>
        <v>1.1000000000000001</v>
      </c>
      <c r="U263" s="58">
        <f t="shared" si="68"/>
        <v>1</v>
      </c>
      <c r="V263" s="58">
        <f t="shared" si="69"/>
        <v>1</v>
      </c>
      <c r="W263" s="58">
        <f t="shared" si="70"/>
        <v>1</v>
      </c>
      <c r="X263" s="58">
        <f t="shared" si="61"/>
        <v>0</v>
      </c>
      <c r="Y263" s="58">
        <f t="shared" si="64"/>
        <v>36</v>
      </c>
      <c r="Z263" s="6">
        <f t="shared" si="65"/>
        <v>0</v>
      </c>
      <c r="AA263" s="68">
        <f t="shared" si="66"/>
        <v>0</v>
      </c>
      <c r="AC263" s="6" t="str">
        <f t="shared" si="67"/>
        <v>L</v>
      </c>
      <c r="AE263" s="69" t="str">
        <f t="shared" si="75"/>
        <v>1,1</v>
      </c>
    </row>
    <row r="264" spans="1:31" ht="18" customHeight="1" x14ac:dyDescent="0.25">
      <c r="A264" s="106">
        <v>224</v>
      </c>
      <c r="B264" s="107" t="s">
        <v>484</v>
      </c>
      <c r="C264" s="108"/>
      <c r="D264" s="108"/>
      <c r="E264" s="108"/>
      <c r="F264" s="107" t="s">
        <v>485</v>
      </c>
      <c r="G264" s="109"/>
      <c r="H264" s="81">
        <v>2</v>
      </c>
      <c r="I264" s="81">
        <v>9</v>
      </c>
      <c r="J264" s="81">
        <v>30</v>
      </c>
      <c r="K264" s="81">
        <f t="shared" si="73"/>
        <v>0</v>
      </c>
      <c r="L264" s="81">
        <v>0</v>
      </c>
      <c r="M264" s="81">
        <f t="shared" si="76"/>
        <v>4</v>
      </c>
      <c r="N264" s="81" t="str">
        <f t="shared" si="74"/>
        <v>04</v>
      </c>
      <c r="O264" s="110" t="s">
        <v>190</v>
      </c>
      <c r="P264" s="6" t="str">
        <f t="shared" si="72"/>
        <v>14</v>
      </c>
      <c r="Q264" s="6" t="str">
        <f t="shared" si="71"/>
        <v>tc</v>
      </c>
      <c r="R264" s="6" t="str">
        <f t="shared" si="60"/>
        <v/>
      </c>
      <c r="S264" s="6" t="str">
        <f t="shared" si="62"/>
        <v>L</v>
      </c>
      <c r="T264" s="58">
        <f t="shared" si="63"/>
        <v>1</v>
      </c>
      <c r="U264" s="58">
        <f t="shared" si="68"/>
        <v>1</v>
      </c>
      <c r="V264" s="58">
        <f t="shared" si="69"/>
        <v>1</v>
      </c>
      <c r="W264" s="58">
        <f t="shared" si="70"/>
        <v>1</v>
      </c>
      <c r="X264" s="58">
        <f t="shared" si="61"/>
        <v>0</v>
      </c>
      <c r="Y264" s="58">
        <f t="shared" si="64"/>
        <v>33</v>
      </c>
      <c r="Z264" s="6">
        <f t="shared" si="65"/>
        <v>0</v>
      </c>
      <c r="AA264" s="68">
        <f t="shared" si="66"/>
        <v>0</v>
      </c>
      <c r="AC264" s="6" t="str">
        <f t="shared" si="67"/>
        <v>L</v>
      </c>
      <c r="AE264" s="69" t="str">
        <f t="shared" si="75"/>
        <v>1</v>
      </c>
    </row>
    <row r="265" spans="1:31" ht="18" customHeight="1" x14ac:dyDescent="0.25">
      <c r="A265" s="106">
        <v>225</v>
      </c>
      <c r="B265" s="107" t="s">
        <v>486</v>
      </c>
      <c r="C265" s="108"/>
      <c r="D265" s="108"/>
      <c r="E265" s="108"/>
      <c r="F265" s="107" t="s">
        <v>487</v>
      </c>
      <c r="G265" s="109"/>
      <c r="H265" s="81">
        <v>2</v>
      </c>
      <c r="I265" s="81">
        <v>33</v>
      </c>
      <c r="J265" s="81">
        <v>30</v>
      </c>
      <c r="K265" s="81">
        <f t="shared" si="73"/>
        <v>0</v>
      </c>
      <c r="L265" s="81">
        <v>0</v>
      </c>
      <c r="M265" s="81">
        <f t="shared" si="76"/>
        <v>4</v>
      </c>
      <c r="N265" s="81" t="str">
        <f t="shared" si="74"/>
        <v>04</v>
      </c>
      <c r="O265" s="110" t="s">
        <v>90</v>
      </c>
      <c r="P265" s="6" t="str">
        <f t="shared" si="72"/>
        <v>14</v>
      </c>
      <c r="Q265" s="6" t="str">
        <f t="shared" si="71"/>
        <v>tc</v>
      </c>
      <c r="R265" s="6" t="str">
        <f t="shared" si="60"/>
        <v/>
      </c>
      <c r="S265" s="6" t="str">
        <f t="shared" si="62"/>
        <v>L</v>
      </c>
      <c r="T265" s="58">
        <f t="shared" si="63"/>
        <v>1</v>
      </c>
      <c r="U265" s="58">
        <f t="shared" si="68"/>
        <v>1</v>
      </c>
      <c r="V265" s="58">
        <f t="shared" si="69"/>
        <v>1</v>
      </c>
      <c r="W265" s="58">
        <f t="shared" si="70"/>
        <v>1</v>
      </c>
      <c r="X265" s="58">
        <f t="shared" si="61"/>
        <v>0</v>
      </c>
      <c r="Y265" s="58">
        <f t="shared" si="64"/>
        <v>33</v>
      </c>
      <c r="Z265" s="6">
        <f t="shared" si="65"/>
        <v>0</v>
      </c>
      <c r="AA265" s="68">
        <f t="shared" si="66"/>
        <v>0</v>
      </c>
      <c r="AC265" s="6" t="str">
        <f t="shared" si="67"/>
        <v>L</v>
      </c>
      <c r="AE265" s="69" t="str">
        <f t="shared" si="75"/>
        <v>1</v>
      </c>
    </row>
    <row r="266" spans="1:31" ht="18" customHeight="1" x14ac:dyDescent="0.25">
      <c r="A266" s="106">
        <v>226</v>
      </c>
      <c r="B266" s="107" t="s">
        <v>486</v>
      </c>
      <c r="C266" s="108"/>
      <c r="D266" s="108"/>
      <c r="E266" s="108"/>
      <c r="F266" s="107" t="s">
        <v>488</v>
      </c>
      <c r="G266" s="109"/>
      <c r="H266" s="81">
        <v>2</v>
      </c>
      <c r="I266" s="81">
        <v>33</v>
      </c>
      <c r="J266" s="81">
        <v>30</v>
      </c>
      <c r="K266" s="81">
        <f t="shared" si="73"/>
        <v>0</v>
      </c>
      <c r="L266" s="81">
        <v>0</v>
      </c>
      <c r="M266" s="81">
        <f t="shared" si="76"/>
        <v>4</v>
      </c>
      <c r="N266" s="81" t="str">
        <f t="shared" si="74"/>
        <v>04</v>
      </c>
      <c r="O266" s="110" t="s">
        <v>90</v>
      </c>
      <c r="P266" s="6" t="str">
        <f t="shared" si="72"/>
        <v>14</v>
      </c>
      <c r="Q266" s="6" t="str">
        <f t="shared" si="71"/>
        <v>tc</v>
      </c>
      <c r="R266" s="6" t="str">
        <f t="shared" si="60"/>
        <v/>
      </c>
      <c r="S266" s="6" t="str">
        <f t="shared" si="62"/>
        <v>L</v>
      </c>
      <c r="T266" s="58">
        <f t="shared" si="63"/>
        <v>1</v>
      </c>
      <c r="U266" s="58">
        <f t="shared" si="68"/>
        <v>1</v>
      </c>
      <c r="V266" s="58">
        <f t="shared" si="69"/>
        <v>1</v>
      </c>
      <c r="W266" s="58">
        <f t="shared" si="70"/>
        <v>1</v>
      </c>
      <c r="X266" s="58">
        <f t="shared" si="61"/>
        <v>0</v>
      </c>
      <c r="Y266" s="58">
        <f t="shared" si="64"/>
        <v>33</v>
      </c>
      <c r="Z266" s="6">
        <f t="shared" si="65"/>
        <v>0</v>
      </c>
      <c r="AA266" s="68">
        <f t="shared" si="66"/>
        <v>0</v>
      </c>
      <c r="AC266" s="6" t="str">
        <f t="shared" si="67"/>
        <v>L</v>
      </c>
      <c r="AE266" s="69" t="str">
        <f t="shared" si="75"/>
        <v>1</v>
      </c>
    </row>
    <row r="267" spans="1:31" ht="18" customHeight="1" x14ac:dyDescent="0.25">
      <c r="A267" s="106">
        <v>227</v>
      </c>
      <c r="B267" s="107" t="s">
        <v>489</v>
      </c>
      <c r="C267" s="108"/>
      <c r="D267" s="108"/>
      <c r="E267" s="108"/>
      <c r="F267" s="107" t="s">
        <v>490</v>
      </c>
      <c r="G267" s="109"/>
      <c r="H267" s="81">
        <v>2</v>
      </c>
      <c r="I267" s="81">
        <v>56</v>
      </c>
      <c r="J267" s="81">
        <v>30</v>
      </c>
      <c r="K267" s="81">
        <f t="shared" si="73"/>
        <v>0</v>
      </c>
      <c r="L267" s="81">
        <v>0</v>
      </c>
      <c r="M267" s="81">
        <f t="shared" si="76"/>
        <v>4</v>
      </c>
      <c r="N267" s="81" t="str">
        <f t="shared" si="74"/>
        <v>04</v>
      </c>
      <c r="O267" s="110" t="s">
        <v>190</v>
      </c>
      <c r="P267" s="6" t="str">
        <f t="shared" si="72"/>
        <v>20</v>
      </c>
      <c r="Q267" s="6" t="str">
        <f t="shared" si="71"/>
        <v>tc</v>
      </c>
      <c r="R267" s="6" t="str">
        <f t="shared" si="60"/>
        <v/>
      </c>
      <c r="S267" s="6" t="str">
        <f t="shared" si="62"/>
        <v>L</v>
      </c>
      <c r="T267" s="58">
        <f t="shared" si="63"/>
        <v>1.2</v>
      </c>
      <c r="U267" s="58">
        <f t="shared" si="68"/>
        <v>1</v>
      </c>
      <c r="V267" s="58">
        <f t="shared" si="69"/>
        <v>1</v>
      </c>
      <c r="W267" s="58">
        <f t="shared" si="70"/>
        <v>1</v>
      </c>
      <c r="X267" s="58">
        <f t="shared" si="61"/>
        <v>0</v>
      </c>
      <c r="Y267" s="58">
        <f t="shared" si="64"/>
        <v>39</v>
      </c>
      <c r="Z267" s="6">
        <f t="shared" si="65"/>
        <v>0</v>
      </c>
      <c r="AA267" s="68">
        <f t="shared" si="66"/>
        <v>0</v>
      </c>
      <c r="AC267" s="6" t="str">
        <f t="shared" si="67"/>
        <v>L</v>
      </c>
      <c r="AE267" s="69" t="str">
        <f t="shared" si="75"/>
        <v>1,2</v>
      </c>
    </row>
    <row r="268" spans="1:31" ht="18" customHeight="1" x14ac:dyDescent="0.25">
      <c r="A268" s="106">
        <v>228</v>
      </c>
      <c r="B268" s="107" t="s">
        <v>491</v>
      </c>
      <c r="C268" s="108"/>
      <c r="D268" s="108"/>
      <c r="E268" s="108"/>
      <c r="F268" s="107" t="s">
        <v>492</v>
      </c>
      <c r="G268" s="109"/>
      <c r="H268" s="81">
        <v>2</v>
      </c>
      <c r="I268" s="81">
        <v>58</v>
      </c>
      <c r="J268" s="81">
        <v>30</v>
      </c>
      <c r="K268" s="81">
        <f t="shared" si="73"/>
        <v>0</v>
      </c>
      <c r="L268" s="81">
        <v>0</v>
      </c>
      <c r="M268" s="81">
        <f t="shared" si="76"/>
        <v>4</v>
      </c>
      <c r="N268" s="81" t="str">
        <f t="shared" si="74"/>
        <v>04</v>
      </c>
      <c r="O268" s="110" t="s">
        <v>90</v>
      </c>
      <c r="P268" s="6" t="str">
        <f t="shared" si="72"/>
        <v>21</v>
      </c>
      <c r="Q268" s="6" t="str">
        <f t="shared" si="71"/>
        <v>tc</v>
      </c>
      <c r="R268" s="6" t="str">
        <f t="shared" ref="R268:R331" si="77">IF(AND(K268&gt;0,OR(N268="03",N268="05",N268="09")),"tl",IF(AND(K268&gt;0,OR(N268="02",N268="04",N268="06",N268="07",N268="08")),"tn",""))</f>
        <v/>
      </c>
      <c r="S268" s="6" t="str">
        <f t="shared" si="62"/>
        <v>L</v>
      </c>
      <c r="T268" s="58">
        <f t="shared" si="63"/>
        <v>1.2</v>
      </c>
      <c r="U268" s="58">
        <f t="shared" si="68"/>
        <v>1</v>
      </c>
      <c r="V268" s="58">
        <f t="shared" si="69"/>
        <v>1</v>
      </c>
      <c r="W268" s="58">
        <f t="shared" si="70"/>
        <v>1</v>
      </c>
      <c r="X268" s="58">
        <f t="shared" ref="X268:X331" si="78">IF(AND(R268="tn",N268&lt;&gt;"04"),VLOOKUP(I268/K268,$AL$2:$AM$3,2,1)*L268*K268,IF(AND(R268="tn",N268="04"),VLOOKUP(I268/K268,$AU$2:$AV$4,2,1)*L268*K268,IF(R268="tl",VLOOKUP(I268/K268,$AI$2:$AJ$3,2,1)*K268*L268,0)))</f>
        <v>0</v>
      </c>
      <c r="Y268" s="58">
        <f t="shared" si="64"/>
        <v>39</v>
      </c>
      <c r="Z268" s="6">
        <f t="shared" si="65"/>
        <v>0</v>
      </c>
      <c r="AA268" s="68">
        <f t="shared" si="66"/>
        <v>0</v>
      </c>
      <c r="AC268" s="6" t="str">
        <f t="shared" si="67"/>
        <v>L</v>
      </c>
      <c r="AE268" s="69" t="str">
        <f t="shared" si="75"/>
        <v>1,2</v>
      </c>
    </row>
    <row r="269" spans="1:31" ht="18" customHeight="1" x14ac:dyDescent="0.25">
      <c r="A269" s="106">
        <v>229</v>
      </c>
      <c r="B269" s="107" t="s">
        <v>493</v>
      </c>
      <c r="C269" s="108"/>
      <c r="D269" s="108"/>
      <c r="E269" s="108"/>
      <c r="F269" s="107" t="s">
        <v>494</v>
      </c>
      <c r="G269" s="109"/>
      <c r="H269" s="81">
        <v>2</v>
      </c>
      <c r="I269" s="81">
        <v>50</v>
      </c>
      <c r="J269" s="81">
        <v>30</v>
      </c>
      <c r="K269" s="81">
        <f t="shared" si="73"/>
        <v>0</v>
      </c>
      <c r="L269" s="81">
        <v>0</v>
      </c>
      <c r="M269" s="81">
        <f t="shared" si="76"/>
        <v>4</v>
      </c>
      <c r="N269" s="81" t="str">
        <f t="shared" si="74"/>
        <v>05</v>
      </c>
      <c r="O269" s="110" t="s">
        <v>190</v>
      </c>
      <c r="P269" s="6" t="str">
        <f t="shared" si="72"/>
        <v>14</v>
      </c>
      <c r="Q269" s="6" t="str">
        <f t="shared" si="71"/>
        <v>tc</v>
      </c>
      <c r="R269" s="6" t="str">
        <f t="shared" si="77"/>
        <v/>
      </c>
      <c r="S269" s="6" t="str">
        <f t="shared" ref="S269:S332" si="79">IF(LEN(B269)=9,IF(RIGHT(B269,1)="c",MID(B269,8,1),RIGHT(B269,1)),MID(B269,3,1))</f>
        <v>L</v>
      </c>
      <c r="T269" s="58">
        <f t="shared" ref="T269:T332" si="80">IF(AE269="",1,VALUE(AE269))</f>
        <v>1.1000000000000001</v>
      </c>
      <c r="U269" s="58">
        <f t="shared" si="68"/>
        <v>1</v>
      </c>
      <c r="V269" s="58">
        <f t="shared" si="69"/>
        <v>1</v>
      </c>
      <c r="W269" s="58">
        <f t="shared" si="70"/>
        <v>1</v>
      </c>
      <c r="X269" s="58">
        <f t="shared" si="78"/>
        <v>0</v>
      </c>
      <c r="Y269" s="58">
        <f t="shared" ref="Y269:Y332" si="81">IF(AC269="l",(J269*T269+X269)*U269+M269*0.75,IF(AND(AC269="d",H269&gt;4),I269*18,IF(AND(AC269="d",H269&lt;4),I269*1.5*H269,IF(AC269="m",L269/30*T269*U269,IF(AC269="tn",H269*I269*0.5,IF(AND(AC269="t",N269="01"),T269*U269*L269,IF(AC269="t",H269*T269*U269)))))))</f>
        <v>36</v>
      </c>
      <c r="Z269" s="6">
        <f t="shared" ref="Z269:Z332" si="82">IF(Q269="tc",IF(OR(G269="vd",G269="td",G269="tl"),VLOOKUP(I269,$BP$2:$BQ$4,2,1),IF(G269="vi",VLOOKUP(I269,$BS$2:$BT$3,2,1)*2*1.5,IF(OR(AC269&gt;1,S269="t",S269="d"),0,0))),IF(Q269="n",IF(OR(G269="vd",G269="td"),VLOOKUP(I269,$BV$2:$BW$6,2,1),IF(G269="vi",VLOOKUP(I269,$BS$2:$BT$3,2,1)*2*1.5,IF(AND(N269&lt;&gt;"01",G269="kt"),0.5,0)))))</f>
        <v>0</v>
      </c>
      <c r="AA269" s="68">
        <f t="shared" ref="AA269:AA332" si="83">IF(OR(G269="vd",G269="td",G269="tl"),I269*0.4,IF(AND(G269="vi",Q269="tc"),I269/10,IF(AND(G269="vi",Q269="n"),I269/9,IF(AND(S269="d",H269&gt;4),5*I269,IF(OR(S269="d",S269="t"),0,IF(S269="m",I269/4,0))))))</f>
        <v>0</v>
      </c>
      <c r="AC269" s="6" t="str">
        <f t="shared" ref="AC269:AC332" si="84">IF(OR(S269="n",AND(S269="t",(IFERROR(FIND("nghiệp",F269),0)+IFERROR(FIND("cuối khóa",F269),0))&gt;0)),"tn",S269)</f>
        <v>L</v>
      </c>
      <c r="AE269" s="69" t="str">
        <f t="shared" si="75"/>
        <v>1,1</v>
      </c>
    </row>
    <row r="270" spans="1:31" ht="18" customHeight="1" x14ac:dyDescent="0.25">
      <c r="A270" s="106">
        <v>230</v>
      </c>
      <c r="B270" s="107" t="s">
        <v>493</v>
      </c>
      <c r="C270" s="108"/>
      <c r="D270" s="108"/>
      <c r="E270" s="108"/>
      <c r="F270" s="107" t="s">
        <v>495</v>
      </c>
      <c r="G270" s="109"/>
      <c r="H270" s="81">
        <v>2</v>
      </c>
      <c r="I270" s="81">
        <v>50</v>
      </c>
      <c r="J270" s="81">
        <v>30</v>
      </c>
      <c r="K270" s="81">
        <f t="shared" si="73"/>
        <v>0</v>
      </c>
      <c r="L270" s="81">
        <v>0</v>
      </c>
      <c r="M270" s="81">
        <f t="shared" si="76"/>
        <v>4</v>
      </c>
      <c r="N270" s="81" t="str">
        <f t="shared" si="74"/>
        <v>05</v>
      </c>
      <c r="O270" s="110" t="s">
        <v>90</v>
      </c>
      <c r="P270" s="6" t="str">
        <f t="shared" si="72"/>
        <v>14</v>
      </c>
      <c r="Q270" s="6" t="str">
        <f t="shared" si="71"/>
        <v>tc</v>
      </c>
      <c r="R270" s="6" t="str">
        <f t="shared" si="77"/>
        <v/>
      </c>
      <c r="S270" s="6" t="str">
        <f t="shared" si="79"/>
        <v>L</v>
      </c>
      <c r="T270" s="58">
        <f t="shared" si="80"/>
        <v>1.1000000000000001</v>
      </c>
      <c r="U270" s="58">
        <f t="shared" ref="U270:U333" si="85">IF(MID(B270,7,1)="5",1.5,IF(AND(LEFT(TRIM(C270),2)="GI",Q270="tc",S270="l"),1.3,IF(AND(LEFT(TRIM(C270),2)="GI",Q270="tc",S270="t"),1.6,IF(AND(LEFT(TRIM(C270),2)="GV",Q270="n"),0.8,1))))</f>
        <v>1</v>
      </c>
      <c r="V270" s="58">
        <f t="shared" ref="V270:V333" si="86">IF(MID(B270,7,1)="5",1.5,IF(AND(LEFT(TRIM(D270),2)="GI",Q270="tc",S270="l"),1.3,IF(AND(LEFT(TRIM(D270),2)="GI",Q270="tc",S270="t"),1.6,IF(AND(LEFT(TRIM(D270),2)="GV",Q270="n"),0.8,1))))</f>
        <v>1</v>
      </c>
      <c r="W270" s="58">
        <f t="shared" ref="W270:W333" si="87">IF(MID(B270,7,1)="5",1.5,IF(AND(LEFT(TRIM(E270),2)="GI",Q270="tc",S270="l"),1.3,IF(AND(LEFT(TRIM(E270),2)="GI",Q270="tc",S270="t"),1.6,IF(AND(LEFT(TRIM(E270),2)="GV",Q270="n"),0.8,1))))</f>
        <v>1</v>
      </c>
      <c r="X270" s="58">
        <f t="shared" si="78"/>
        <v>0</v>
      </c>
      <c r="Y270" s="58">
        <f t="shared" si="81"/>
        <v>36</v>
      </c>
      <c r="Z270" s="6">
        <f t="shared" si="82"/>
        <v>0</v>
      </c>
      <c r="AA270" s="68">
        <f t="shared" si="83"/>
        <v>0</v>
      </c>
      <c r="AC270" s="6" t="str">
        <f t="shared" si="84"/>
        <v>L</v>
      </c>
      <c r="AE270" s="69" t="str">
        <f t="shared" si="75"/>
        <v>1,1</v>
      </c>
    </row>
    <row r="271" spans="1:31" ht="18" customHeight="1" x14ac:dyDescent="0.25">
      <c r="A271" s="106">
        <v>231</v>
      </c>
      <c r="B271" s="107" t="s">
        <v>493</v>
      </c>
      <c r="C271" s="108"/>
      <c r="D271" s="108"/>
      <c r="E271" s="108"/>
      <c r="F271" s="107" t="s">
        <v>496</v>
      </c>
      <c r="G271" s="109"/>
      <c r="H271" s="81">
        <v>2</v>
      </c>
      <c r="I271" s="81">
        <v>49</v>
      </c>
      <c r="J271" s="81">
        <v>30</v>
      </c>
      <c r="K271" s="81">
        <f t="shared" si="73"/>
        <v>0</v>
      </c>
      <c r="L271" s="81">
        <v>0</v>
      </c>
      <c r="M271" s="81">
        <f t="shared" si="76"/>
        <v>4</v>
      </c>
      <c r="N271" s="81" t="str">
        <f t="shared" si="74"/>
        <v>05</v>
      </c>
      <c r="O271" s="110" t="s">
        <v>90</v>
      </c>
      <c r="P271" s="6" t="str">
        <f t="shared" si="72"/>
        <v>16</v>
      </c>
      <c r="Q271" s="6" t="str">
        <f t="shared" si="71"/>
        <v>tc</v>
      </c>
      <c r="R271" s="6" t="str">
        <f t="shared" si="77"/>
        <v/>
      </c>
      <c r="S271" s="6" t="str">
        <f t="shared" si="79"/>
        <v>L</v>
      </c>
      <c r="T271" s="58">
        <f t="shared" si="80"/>
        <v>1.1000000000000001</v>
      </c>
      <c r="U271" s="58">
        <f t="shared" si="85"/>
        <v>1</v>
      </c>
      <c r="V271" s="58">
        <f t="shared" si="86"/>
        <v>1</v>
      </c>
      <c r="W271" s="58">
        <f t="shared" si="87"/>
        <v>1</v>
      </c>
      <c r="X271" s="58">
        <f t="shared" si="78"/>
        <v>0</v>
      </c>
      <c r="Y271" s="58">
        <f t="shared" si="81"/>
        <v>36</v>
      </c>
      <c r="Z271" s="6">
        <f t="shared" si="82"/>
        <v>0</v>
      </c>
      <c r="AA271" s="68">
        <f t="shared" si="83"/>
        <v>0</v>
      </c>
      <c r="AC271" s="6" t="str">
        <f t="shared" si="84"/>
        <v>L</v>
      </c>
      <c r="AE271" s="69" t="str">
        <f t="shared" si="75"/>
        <v>1,1</v>
      </c>
    </row>
    <row r="272" spans="1:31" ht="18" customHeight="1" x14ac:dyDescent="0.25">
      <c r="A272" s="106">
        <v>232</v>
      </c>
      <c r="B272" s="107" t="s">
        <v>493</v>
      </c>
      <c r="C272" s="108"/>
      <c r="D272" s="108"/>
      <c r="E272" s="108"/>
      <c r="F272" s="107" t="s">
        <v>497</v>
      </c>
      <c r="G272" s="109"/>
      <c r="H272" s="81">
        <v>2</v>
      </c>
      <c r="I272" s="81">
        <v>49</v>
      </c>
      <c r="J272" s="81">
        <v>30</v>
      </c>
      <c r="K272" s="81">
        <f t="shared" si="73"/>
        <v>0</v>
      </c>
      <c r="L272" s="81">
        <v>0</v>
      </c>
      <c r="M272" s="81">
        <f t="shared" si="76"/>
        <v>4</v>
      </c>
      <c r="N272" s="81" t="str">
        <f t="shared" si="74"/>
        <v>05</v>
      </c>
      <c r="O272" s="110" t="s">
        <v>190</v>
      </c>
      <c r="P272" s="6" t="str">
        <f t="shared" si="72"/>
        <v>17</v>
      </c>
      <c r="Q272" s="6" t="str">
        <f t="shared" si="71"/>
        <v>tc</v>
      </c>
      <c r="R272" s="6" t="str">
        <f t="shared" si="77"/>
        <v/>
      </c>
      <c r="S272" s="6" t="str">
        <f t="shared" si="79"/>
        <v>L</v>
      </c>
      <c r="T272" s="58">
        <f t="shared" si="80"/>
        <v>1.1000000000000001</v>
      </c>
      <c r="U272" s="58">
        <f t="shared" si="85"/>
        <v>1</v>
      </c>
      <c r="V272" s="58">
        <f t="shared" si="86"/>
        <v>1</v>
      </c>
      <c r="W272" s="58">
        <f t="shared" si="87"/>
        <v>1</v>
      </c>
      <c r="X272" s="58">
        <f t="shared" si="78"/>
        <v>0</v>
      </c>
      <c r="Y272" s="58">
        <f t="shared" si="81"/>
        <v>36</v>
      </c>
      <c r="Z272" s="6">
        <f t="shared" si="82"/>
        <v>0</v>
      </c>
      <c r="AA272" s="68">
        <f t="shared" si="83"/>
        <v>0</v>
      </c>
      <c r="AC272" s="6" t="str">
        <f t="shared" si="84"/>
        <v>L</v>
      </c>
      <c r="AE272" s="69" t="str">
        <f t="shared" si="75"/>
        <v>1,1</v>
      </c>
    </row>
    <row r="273" spans="1:31" ht="18" customHeight="1" x14ac:dyDescent="0.25">
      <c r="A273" s="106">
        <v>233</v>
      </c>
      <c r="B273" s="107" t="s">
        <v>493</v>
      </c>
      <c r="C273" s="108"/>
      <c r="D273" s="108"/>
      <c r="E273" s="108"/>
      <c r="F273" s="107" t="s">
        <v>498</v>
      </c>
      <c r="G273" s="109"/>
      <c r="H273" s="81">
        <v>2</v>
      </c>
      <c r="I273" s="81">
        <v>49</v>
      </c>
      <c r="J273" s="81">
        <v>30</v>
      </c>
      <c r="K273" s="81">
        <f t="shared" si="73"/>
        <v>0</v>
      </c>
      <c r="L273" s="81">
        <v>0</v>
      </c>
      <c r="M273" s="81">
        <f t="shared" si="76"/>
        <v>4</v>
      </c>
      <c r="N273" s="81" t="str">
        <f t="shared" si="74"/>
        <v>05</v>
      </c>
      <c r="O273" s="110" t="s">
        <v>90</v>
      </c>
      <c r="P273" s="6" t="str">
        <f t="shared" si="72"/>
        <v>18</v>
      </c>
      <c r="Q273" s="6" t="str">
        <f t="shared" si="71"/>
        <v>tc</v>
      </c>
      <c r="R273" s="6" t="str">
        <f t="shared" si="77"/>
        <v/>
      </c>
      <c r="S273" s="6" t="str">
        <f t="shared" si="79"/>
        <v>L</v>
      </c>
      <c r="T273" s="58">
        <f t="shared" si="80"/>
        <v>1.1000000000000001</v>
      </c>
      <c r="U273" s="58">
        <f t="shared" si="85"/>
        <v>1</v>
      </c>
      <c r="V273" s="58">
        <f t="shared" si="86"/>
        <v>1</v>
      </c>
      <c r="W273" s="58">
        <f t="shared" si="87"/>
        <v>1</v>
      </c>
      <c r="X273" s="58">
        <f t="shared" si="78"/>
        <v>0</v>
      </c>
      <c r="Y273" s="58">
        <f t="shared" si="81"/>
        <v>36</v>
      </c>
      <c r="Z273" s="6">
        <f t="shared" si="82"/>
        <v>0</v>
      </c>
      <c r="AA273" s="68">
        <f t="shared" si="83"/>
        <v>0</v>
      </c>
      <c r="AC273" s="6" t="str">
        <f t="shared" si="84"/>
        <v>L</v>
      </c>
      <c r="AE273" s="69" t="str">
        <f t="shared" si="75"/>
        <v>1,1</v>
      </c>
    </row>
    <row r="274" spans="1:31" ht="18" customHeight="1" x14ac:dyDescent="0.25">
      <c r="A274" s="106">
        <v>234</v>
      </c>
      <c r="B274" s="107" t="s">
        <v>493</v>
      </c>
      <c r="C274" s="108"/>
      <c r="D274" s="108"/>
      <c r="E274" s="108"/>
      <c r="F274" s="107" t="s">
        <v>499</v>
      </c>
      <c r="G274" s="109"/>
      <c r="H274" s="81">
        <v>2</v>
      </c>
      <c r="I274" s="81">
        <v>49</v>
      </c>
      <c r="J274" s="81">
        <v>30</v>
      </c>
      <c r="K274" s="81">
        <f t="shared" si="73"/>
        <v>0</v>
      </c>
      <c r="L274" s="81">
        <v>0</v>
      </c>
      <c r="M274" s="81">
        <f t="shared" si="76"/>
        <v>4</v>
      </c>
      <c r="N274" s="81" t="str">
        <f t="shared" si="74"/>
        <v>05</v>
      </c>
      <c r="O274" s="110" t="s">
        <v>190</v>
      </c>
      <c r="P274" s="6" t="str">
        <f t="shared" si="72"/>
        <v>19</v>
      </c>
      <c r="Q274" s="6" t="str">
        <f t="shared" si="71"/>
        <v>tc</v>
      </c>
      <c r="R274" s="6" t="str">
        <f t="shared" si="77"/>
        <v/>
      </c>
      <c r="S274" s="6" t="str">
        <f t="shared" si="79"/>
        <v>L</v>
      </c>
      <c r="T274" s="58">
        <f t="shared" si="80"/>
        <v>1.1000000000000001</v>
      </c>
      <c r="U274" s="58">
        <f t="shared" si="85"/>
        <v>1</v>
      </c>
      <c r="V274" s="58">
        <f t="shared" si="86"/>
        <v>1</v>
      </c>
      <c r="W274" s="58">
        <f t="shared" si="87"/>
        <v>1</v>
      </c>
      <c r="X274" s="58">
        <f t="shared" si="78"/>
        <v>0</v>
      </c>
      <c r="Y274" s="58">
        <f t="shared" si="81"/>
        <v>36</v>
      </c>
      <c r="Z274" s="6">
        <f t="shared" si="82"/>
        <v>0</v>
      </c>
      <c r="AA274" s="68">
        <f t="shared" si="83"/>
        <v>0</v>
      </c>
      <c r="AC274" s="6" t="str">
        <f t="shared" si="84"/>
        <v>L</v>
      </c>
      <c r="AE274" s="69" t="str">
        <f t="shared" si="75"/>
        <v>1,1</v>
      </c>
    </row>
    <row r="275" spans="1:31" ht="18" customHeight="1" x14ac:dyDescent="0.25">
      <c r="A275" s="106">
        <v>235</v>
      </c>
      <c r="B275" s="107" t="s">
        <v>493</v>
      </c>
      <c r="C275" s="108"/>
      <c r="D275" s="108"/>
      <c r="E275" s="108"/>
      <c r="F275" s="107" t="s">
        <v>500</v>
      </c>
      <c r="G275" s="109"/>
      <c r="H275" s="81">
        <v>2</v>
      </c>
      <c r="I275" s="81">
        <v>56</v>
      </c>
      <c r="J275" s="81">
        <v>30</v>
      </c>
      <c r="K275" s="81">
        <f t="shared" si="73"/>
        <v>0</v>
      </c>
      <c r="L275" s="81">
        <v>0</v>
      </c>
      <c r="M275" s="81">
        <f t="shared" si="76"/>
        <v>4</v>
      </c>
      <c r="N275" s="81" t="str">
        <f t="shared" si="74"/>
        <v>05</v>
      </c>
      <c r="O275" s="110" t="s">
        <v>190</v>
      </c>
      <c r="P275" s="6" t="str">
        <f t="shared" si="72"/>
        <v>20</v>
      </c>
      <c r="Q275" s="6" t="str">
        <f t="shared" si="71"/>
        <v>tc</v>
      </c>
      <c r="R275" s="6" t="str">
        <f t="shared" si="77"/>
        <v/>
      </c>
      <c r="S275" s="6" t="str">
        <f t="shared" si="79"/>
        <v>L</v>
      </c>
      <c r="T275" s="58">
        <f t="shared" si="80"/>
        <v>1.2</v>
      </c>
      <c r="U275" s="58">
        <f t="shared" si="85"/>
        <v>1</v>
      </c>
      <c r="V275" s="58">
        <f t="shared" si="86"/>
        <v>1</v>
      </c>
      <c r="W275" s="58">
        <f t="shared" si="87"/>
        <v>1</v>
      </c>
      <c r="X275" s="58">
        <f t="shared" si="78"/>
        <v>0</v>
      </c>
      <c r="Y275" s="58">
        <f t="shared" si="81"/>
        <v>39</v>
      </c>
      <c r="Z275" s="6">
        <f t="shared" si="82"/>
        <v>0</v>
      </c>
      <c r="AA275" s="68">
        <f t="shared" si="83"/>
        <v>0</v>
      </c>
      <c r="AC275" s="6" t="str">
        <f t="shared" si="84"/>
        <v>L</v>
      </c>
      <c r="AE275" s="69" t="str">
        <f t="shared" si="75"/>
        <v>1,2</v>
      </c>
    </row>
    <row r="276" spans="1:31" ht="18" customHeight="1" x14ac:dyDescent="0.25">
      <c r="A276" s="106">
        <v>236</v>
      </c>
      <c r="B276" s="107" t="s">
        <v>501</v>
      </c>
      <c r="C276" s="108"/>
      <c r="D276" s="108"/>
      <c r="E276" s="108"/>
      <c r="F276" s="107" t="s">
        <v>502</v>
      </c>
      <c r="G276" s="109"/>
      <c r="H276" s="81">
        <v>2</v>
      </c>
      <c r="I276" s="81">
        <v>52</v>
      </c>
      <c r="J276" s="81">
        <v>30</v>
      </c>
      <c r="K276" s="81">
        <f t="shared" si="73"/>
        <v>0</v>
      </c>
      <c r="L276" s="81">
        <v>0</v>
      </c>
      <c r="M276" s="81">
        <f t="shared" si="76"/>
        <v>4</v>
      </c>
      <c r="N276" s="81" t="str">
        <f t="shared" si="74"/>
        <v>05</v>
      </c>
      <c r="O276" s="110" t="s">
        <v>190</v>
      </c>
      <c r="P276" s="6" t="str">
        <f t="shared" si="72"/>
        <v>14</v>
      </c>
      <c r="Q276" s="6" t="str">
        <f t="shared" si="71"/>
        <v>tc</v>
      </c>
      <c r="R276" s="6" t="str">
        <f t="shared" si="77"/>
        <v/>
      </c>
      <c r="S276" s="6" t="str">
        <f t="shared" si="79"/>
        <v>L</v>
      </c>
      <c r="T276" s="58">
        <f t="shared" si="80"/>
        <v>1.2</v>
      </c>
      <c r="U276" s="58">
        <f t="shared" si="85"/>
        <v>1</v>
      </c>
      <c r="V276" s="58">
        <f t="shared" si="86"/>
        <v>1</v>
      </c>
      <c r="W276" s="58">
        <f t="shared" si="87"/>
        <v>1</v>
      </c>
      <c r="X276" s="58">
        <f t="shared" si="78"/>
        <v>0</v>
      </c>
      <c r="Y276" s="58">
        <f t="shared" si="81"/>
        <v>39</v>
      </c>
      <c r="Z276" s="6">
        <f t="shared" si="82"/>
        <v>0</v>
      </c>
      <c r="AA276" s="68">
        <f t="shared" si="83"/>
        <v>0</v>
      </c>
      <c r="AC276" s="6" t="str">
        <f t="shared" si="84"/>
        <v>L</v>
      </c>
      <c r="AE276" s="69" t="str">
        <f t="shared" si="75"/>
        <v>1,2</v>
      </c>
    </row>
    <row r="277" spans="1:31" ht="18" customHeight="1" x14ac:dyDescent="0.25">
      <c r="A277" s="106">
        <v>237</v>
      </c>
      <c r="B277" s="107" t="s">
        <v>501</v>
      </c>
      <c r="C277" s="108"/>
      <c r="D277" s="108"/>
      <c r="E277" s="108"/>
      <c r="F277" s="107" t="s">
        <v>503</v>
      </c>
      <c r="G277" s="109"/>
      <c r="H277" s="81">
        <v>2</v>
      </c>
      <c r="I277" s="81">
        <v>52</v>
      </c>
      <c r="J277" s="81">
        <v>30</v>
      </c>
      <c r="K277" s="81">
        <f t="shared" si="73"/>
        <v>0</v>
      </c>
      <c r="L277" s="81">
        <v>0</v>
      </c>
      <c r="M277" s="81">
        <f t="shared" si="76"/>
        <v>4</v>
      </c>
      <c r="N277" s="81" t="str">
        <f t="shared" si="74"/>
        <v>05</v>
      </c>
      <c r="O277" s="110" t="s">
        <v>90</v>
      </c>
      <c r="P277" s="6" t="str">
        <f t="shared" si="72"/>
        <v>14</v>
      </c>
      <c r="Q277" s="6" t="str">
        <f t="shared" si="71"/>
        <v>tc</v>
      </c>
      <c r="R277" s="6" t="str">
        <f t="shared" si="77"/>
        <v/>
      </c>
      <c r="S277" s="6" t="str">
        <f t="shared" si="79"/>
        <v>L</v>
      </c>
      <c r="T277" s="58">
        <f t="shared" si="80"/>
        <v>1.2</v>
      </c>
      <c r="U277" s="58">
        <f t="shared" si="85"/>
        <v>1</v>
      </c>
      <c r="V277" s="58">
        <f t="shared" si="86"/>
        <v>1</v>
      </c>
      <c r="W277" s="58">
        <f t="shared" si="87"/>
        <v>1</v>
      </c>
      <c r="X277" s="58">
        <f t="shared" si="78"/>
        <v>0</v>
      </c>
      <c r="Y277" s="58">
        <f t="shared" si="81"/>
        <v>39</v>
      </c>
      <c r="Z277" s="6">
        <f t="shared" si="82"/>
        <v>0</v>
      </c>
      <c r="AA277" s="68">
        <f t="shared" si="83"/>
        <v>0</v>
      </c>
      <c r="AC277" s="6" t="str">
        <f t="shared" si="84"/>
        <v>L</v>
      </c>
      <c r="AE277" s="69" t="str">
        <f t="shared" si="75"/>
        <v>1,2</v>
      </c>
    </row>
    <row r="278" spans="1:31" ht="18" customHeight="1" x14ac:dyDescent="0.25">
      <c r="A278" s="106">
        <v>238</v>
      </c>
      <c r="B278" s="107" t="s">
        <v>501</v>
      </c>
      <c r="C278" s="108"/>
      <c r="D278" s="108"/>
      <c r="E278" s="108"/>
      <c r="F278" s="107" t="s">
        <v>504</v>
      </c>
      <c r="G278" s="109"/>
      <c r="H278" s="81">
        <v>2</v>
      </c>
      <c r="I278" s="81">
        <v>52</v>
      </c>
      <c r="J278" s="81">
        <v>30</v>
      </c>
      <c r="K278" s="81">
        <f t="shared" si="73"/>
        <v>0</v>
      </c>
      <c r="L278" s="81">
        <v>0</v>
      </c>
      <c r="M278" s="81">
        <f t="shared" si="76"/>
        <v>4</v>
      </c>
      <c r="N278" s="81" t="str">
        <f t="shared" si="74"/>
        <v>05</v>
      </c>
      <c r="O278" s="110" t="s">
        <v>90</v>
      </c>
      <c r="P278" s="6" t="str">
        <f t="shared" si="72"/>
        <v>16</v>
      </c>
      <c r="Q278" s="6" t="str">
        <f t="shared" si="71"/>
        <v>tc</v>
      </c>
      <c r="R278" s="6" t="str">
        <f t="shared" si="77"/>
        <v/>
      </c>
      <c r="S278" s="6" t="str">
        <f t="shared" si="79"/>
        <v>L</v>
      </c>
      <c r="T278" s="58">
        <f t="shared" si="80"/>
        <v>1.2</v>
      </c>
      <c r="U278" s="58">
        <f t="shared" si="85"/>
        <v>1</v>
      </c>
      <c r="V278" s="58">
        <f t="shared" si="86"/>
        <v>1</v>
      </c>
      <c r="W278" s="58">
        <f t="shared" si="87"/>
        <v>1</v>
      </c>
      <c r="X278" s="58">
        <f t="shared" si="78"/>
        <v>0</v>
      </c>
      <c r="Y278" s="58">
        <f t="shared" si="81"/>
        <v>39</v>
      </c>
      <c r="Z278" s="6">
        <f t="shared" si="82"/>
        <v>0</v>
      </c>
      <c r="AA278" s="68">
        <f t="shared" si="83"/>
        <v>0</v>
      </c>
      <c r="AC278" s="6" t="str">
        <f t="shared" si="84"/>
        <v>L</v>
      </c>
      <c r="AE278" s="69" t="str">
        <f t="shared" si="75"/>
        <v>1,2</v>
      </c>
    </row>
    <row r="279" spans="1:31" ht="18" customHeight="1" x14ac:dyDescent="0.25">
      <c r="A279" s="106">
        <v>239</v>
      </c>
      <c r="B279" s="107" t="s">
        <v>501</v>
      </c>
      <c r="C279" s="108"/>
      <c r="D279" s="108"/>
      <c r="E279" s="108"/>
      <c r="F279" s="107" t="s">
        <v>505</v>
      </c>
      <c r="G279" s="109"/>
      <c r="H279" s="81">
        <v>2</v>
      </c>
      <c r="I279" s="81">
        <v>52</v>
      </c>
      <c r="J279" s="81">
        <v>30</v>
      </c>
      <c r="K279" s="81">
        <f t="shared" si="73"/>
        <v>0</v>
      </c>
      <c r="L279" s="81">
        <v>0</v>
      </c>
      <c r="M279" s="81">
        <f t="shared" si="76"/>
        <v>4</v>
      </c>
      <c r="N279" s="81" t="str">
        <f t="shared" si="74"/>
        <v>05</v>
      </c>
      <c r="O279" s="110" t="s">
        <v>190</v>
      </c>
      <c r="P279" s="6" t="str">
        <f t="shared" si="72"/>
        <v>17</v>
      </c>
      <c r="Q279" s="6" t="str">
        <f t="shared" si="71"/>
        <v>tc</v>
      </c>
      <c r="R279" s="6" t="str">
        <f t="shared" si="77"/>
        <v/>
      </c>
      <c r="S279" s="6" t="str">
        <f t="shared" si="79"/>
        <v>L</v>
      </c>
      <c r="T279" s="58">
        <f t="shared" si="80"/>
        <v>1.2</v>
      </c>
      <c r="U279" s="58">
        <f t="shared" si="85"/>
        <v>1</v>
      </c>
      <c r="V279" s="58">
        <f t="shared" si="86"/>
        <v>1</v>
      </c>
      <c r="W279" s="58">
        <f t="shared" si="87"/>
        <v>1</v>
      </c>
      <c r="X279" s="58">
        <f t="shared" si="78"/>
        <v>0</v>
      </c>
      <c r="Y279" s="58">
        <f t="shared" si="81"/>
        <v>39</v>
      </c>
      <c r="Z279" s="6">
        <f t="shared" si="82"/>
        <v>0</v>
      </c>
      <c r="AA279" s="68">
        <f t="shared" si="83"/>
        <v>0</v>
      </c>
      <c r="AC279" s="6" t="str">
        <f t="shared" si="84"/>
        <v>L</v>
      </c>
      <c r="AE279" s="69" t="str">
        <f t="shared" si="75"/>
        <v>1,2</v>
      </c>
    </row>
    <row r="280" spans="1:31" ht="18" customHeight="1" x14ac:dyDescent="0.25">
      <c r="A280" s="106">
        <v>240</v>
      </c>
      <c r="B280" s="107" t="s">
        <v>501</v>
      </c>
      <c r="C280" s="108"/>
      <c r="D280" s="108"/>
      <c r="E280" s="108"/>
      <c r="F280" s="107" t="s">
        <v>506</v>
      </c>
      <c r="G280" s="109"/>
      <c r="H280" s="81">
        <v>2</v>
      </c>
      <c r="I280" s="81">
        <v>52</v>
      </c>
      <c r="J280" s="81">
        <v>30</v>
      </c>
      <c r="K280" s="81">
        <f t="shared" si="73"/>
        <v>0</v>
      </c>
      <c r="L280" s="81">
        <v>0</v>
      </c>
      <c r="M280" s="81">
        <f t="shared" si="76"/>
        <v>4</v>
      </c>
      <c r="N280" s="81" t="str">
        <f t="shared" si="74"/>
        <v>05</v>
      </c>
      <c r="O280" s="110" t="s">
        <v>90</v>
      </c>
      <c r="P280" s="6" t="str">
        <f t="shared" si="72"/>
        <v>18</v>
      </c>
      <c r="Q280" s="6" t="str">
        <f t="shared" si="71"/>
        <v>tc</v>
      </c>
      <c r="R280" s="6" t="str">
        <f t="shared" si="77"/>
        <v/>
      </c>
      <c r="S280" s="6" t="str">
        <f t="shared" si="79"/>
        <v>L</v>
      </c>
      <c r="T280" s="58">
        <f t="shared" si="80"/>
        <v>1.2</v>
      </c>
      <c r="U280" s="58">
        <f t="shared" si="85"/>
        <v>1</v>
      </c>
      <c r="V280" s="58">
        <f t="shared" si="86"/>
        <v>1</v>
      </c>
      <c r="W280" s="58">
        <f t="shared" si="87"/>
        <v>1</v>
      </c>
      <c r="X280" s="58">
        <f t="shared" si="78"/>
        <v>0</v>
      </c>
      <c r="Y280" s="58">
        <f t="shared" si="81"/>
        <v>39</v>
      </c>
      <c r="Z280" s="6">
        <f t="shared" si="82"/>
        <v>0</v>
      </c>
      <c r="AA280" s="68">
        <f t="shared" si="83"/>
        <v>0</v>
      </c>
      <c r="AC280" s="6" t="str">
        <f t="shared" si="84"/>
        <v>L</v>
      </c>
      <c r="AE280" s="69" t="str">
        <f t="shared" si="75"/>
        <v>1,2</v>
      </c>
    </row>
    <row r="281" spans="1:31" ht="18" customHeight="1" x14ac:dyDescent="0.25">
      <c r="A281" s="106">
        <v>241</v>
      </c>
      <c r="B281" s="107" t="s">
        <v>501</v>
      </c>
      <c r="C281" s="108"/>
      <c r="D281" s="108"/>
      <c r="E281" s="108"/>
      <c r="F281" s="107" t="s">
        <v>507</v>
      </c>
      <c r="G281" s="109"/>
      <c r="H281" s="81">
        <v>2</v>
      </c>
      <c r="I281" s="81">
        <v>52</v>
      </c>
      <c r="J281" s="81">
        <v>30</v>
      </c>
      <c r="K281" s="81">
        <f t="shared" si="73"/>
        <v>0</v>
      </c>
      <c r="L281" s="81">
        <v>0</v>
      </c>
      <c r="M281" s="81">
        <f t="shared" si="76"/>
        <v>4</v>
      </c>
      <c r="N281" s="81" t="str">
        <f t="shared" si="74"/>
        <v>05</v>
      </c>
      <c r="O281" s="110" t="s">
        <v>190</v>
      </c>
      <c r="P281" s="6" t="str">
        <f t="shared" si="72"/>
        <v>19</v>
      </c>
      <c r="Q281" s="6" t="str">
        <f t="shared" si="71"/>
        <v>tc</v>
      </c>
      <c r="R281" s="6" t="str">
        <f t="shared" si="77"/>
        <v/>
      </c>
      <c r="S281" s="6" t="str">
        <f t="shared" si="79"/>
        <v>L</v>
      </c>
      <c r="T281" s="58">
        <f t="shared" si="80"/>
        <v>1.2</v>
      </c>
      <c r="U281" s="58">
        <f t="shared" si="85"/>
        <v>1</v>
      </c>
      <c r="V281" s="58">
        <f t="shared" si="86"/>
        <v>1</v>
      </c>
      <c r="W281" s="58">
        <f t="shared" si="87"/>
        <v>1</v>
      </c>
      <c r="X281" s="58">
        <f t="shared" si="78"/>
        <v>0</v>
      </c>
      <c r="Y281" s="58">
        <f t="shared" si="81"/>
        <v>39</v>
      </c>
      <c r="Z281" s="6">
        <f t="shared" si="82"/>
        <v>0</v>
      </c>
      <c r="AA281" s="68">
        <f t="shared" si="83"/>
        <v>0</v>
      </c>
      <c r="AC281" s="6" t="str">
        <f t="shared" si="84"/>
        <v>L</v>
      </c>
      <c r="AE281" s="69" t="str">
        <f t="shared" si="75"/>
        <v>1,2</v>
      </c>
    </row>
    <row r="282" spans="1:31" ht="18" customHeight="1" x14ac:dyDescent="0.25">
      <c r="A282" s="106">
        <v>242</v>
      </c>
      <c r="B282" s="107" t="s">
        <v>501</v>
      </c>
      <c r="C282" s="108"/>
      <c r="D282" s="108"/>
      <c r="E282" s="108"/>
      <c r="F282" s="107" t="s">
        <v>508</v>
      </c>
      <c r="G282" s="109"/>
      <c r="H282" s="81">
        <v>2</v>
      </c>
      <c r="I282" s="81">
        <v>52</v>
      </c>
      <c r="J282" s="81">
        <v>30</v>
      </c>
      <c r="K282" s="81">
        <f t="shared" si="73"/>
        <v>0</v>
      </c>
      <c r="L282" s="81">
        <v>0</v>
      </c>
      <c r="M282" s="81">
        <f t="shared" si="76"/>
        <v>4</v>
      </c>
      <c r="N282" s="81" t="str">
        <f t="shared" si="74"/>
        <v>05</v>
      </c>
      <c r="O282" s="110" t="s">
        <v>190</v>
      </c>
      <c r="P282" s="6" t="str">
        <f t="shared" si="72"/>
        <v>20</v>
      </c>
      <c r="Q282" s="6" t="str">
        <f t="shared" ref="Q282:Q345" si="88">IF(LEN(B282)=9,"tc",IF(LEN(B282)=7,"n",""))</f>
        <v>tc</v>
      </c>
      <c r="R282" s="6" t="str">
        <f t="shared" si="77"/>
        <v/>
      </c>
      <c r="S282" s="6" t="str">
        <f t="shared" si="79"/>
        <v>L</v>
      </c>
      <c r="T282" s="58">
        <f t="shared" si="80"/>
        <v>1.2</v>
      </c>
      <c r="U282" s="58">
        <f t="shared" si="85"/>
        <v>1</v>
      </c>
      <c r="V282" s="58">
        <f t="shared" si="86"/>
        <v>1</v>
      </c>
      <c r="W282" s="58">
        <f t="shared" si="87"/>
        <v>1</v>
      </c>
      <c r="X282" s="58">
        <f t="shared" si="78"/>
        <v>0</v>
      </c>
      <c r="Y282" s="58">
        <f t="shared" si="81"/>
        <v>39</v>
      </c>
      <c r="Z282" s="6">
        <f t="shared" si="82"/>
        <v>0</v>
      </c>
      <c r="AA282" s="68">
        <f t="shared" si="83"/>
        <v>0</v>
      </c>
      <c r="AC282" s="6" t="str">
        <f t="shared" si="84"/>
        <v>L</v>
      </c>
      <c r="AE282" s="69" t="str">
        <f t="shared" si="75"/>
        <v>1,2</v>
      </c>
    </row>
    <row r="283" spans="1:31" ht="18" customHeight="1" x14ac:dyDescent="0.25">
      <c r="A283" s="106">
        <v>243</v>
      </c>
      <c r="B283" s="107" t="s">
        <v>501</v>
      </c>
      <c r="C283" s="108"/>
      <c r="D283" s="108"/>
      <c r="E283" s="108"/>
      <c r="F283" s="107" t="s">
        <v>509</v>
      </c>
      <c r="G283" s="109"/>
      <c r="H283" s="81">
        <v>2</v>
      </c>
      <c r="I283" s="81">
        <v>52</v>
      </c>
      <c r="J283" s="81">
        <v>30</v>
      </c>
      <c r="K283" s="81">
        <f t="shared" si="73"/>
        <v>0</v>
      </c>
      <c r="L283" s="81"/>
      <c r="M283" s="81">
        <f t="shared" si="76"/>
        <v>4</v>
      </c>
      <c r="N283" s="81" t="str">
        <f t="shared" si="74"/>
        <v>05</v>
      </c>
      <c r="O283" s="110" t="s">
        <v>90</v>
      </c>
      <c r="P283" s="6" t="str">
        <f t="shared" si="72"/>
        <v>21</v>
      </c>
      <c r="Q283" s="6" t="str">
        <f t="shared" si="88"/>
        <v>tc</v>
      </c>
      <c r="R283" s="6" t="str">
        <f t="shared" si="77"/>
        <v/>
      </c>
      <c r="S283" s="6" t="str">
        <f t="shared" si="79"/>
        <v>L</v>
      </c>
      <c r="T283" s="58">
        <f t="shared" si="80"/>
        <v>1.2</v>
      </c>
      <c r="U283" s="58">
        <f t="shared" si="85"/>
        <v>1</v>
      </c>
      <c r="V283" s="58">
        <f t="shared" si="86"/>
        <v>1</v>
      </c>
      <c r="W283" s="58">
        <f t="shared" si="87"/>
        <v>1</v>
      </c>
      <c r="X283" s="58">
        <f t="shared" si="78"/>
        <v>0</v>
      </c>
      <c r="Y283" s="58">
        <f t="shared" si="81"/>
        <v>39</v>
      </c>
      <c r="Z283" s="6">
        <f t="shared" si="82"/>
        <v>0</v>
      </c>
      <c r="AA283" s="68">
        <f t="shared" si="83"/>
        <v>0</v>
      </c>
      <c r="AC283" s="6" t="str">
        <f t="shared" si="84"/>
        <v>L</v>
      </c>
      <c r="AE283" s="69" t="str">
        <f t="shared" si="75"/>
        <v>1,2</v>
      </c>
    </row>
    <row r="284" spans="1:31" ht="18" customHeight="1" x14ac:dyDescent="0.25">
      <c r="A284" s="106">
        <v>244</v>
      </c>
      <c r="B284" s="107" t="s">
        <v>510</v>
      </c>
      <c r="C284" s="108"/>
      <c r="D284" s="108"/>
      <c r="E284" s="108"/>
      <c r="F284" s="107" t="s">
        <v>511</v>
      </c>
      <c r="G284" s="109"/>
      <c r="H284" s="81">
        <v>2</v>
      </c>
      <c r="I284" s="81">
        <v>58</v>
      </c>
      <c r="J284" s="81">
        <v>28</v>
      </c>
      <c r="K284" s="81">
        <f t="shared" si="73"/>
        <v>2</v>
      </c>
      <c r="L284" s="81">
        <v>4</v>
      </c>
      <c r="M284" s="81">
        <f t="shared" si="76"/>
        <v>4</v>
      </c>
      <c r="N284" s="81" t="str">
        <f t="shared" si="74"/>
        <v>05</v>
      </c>
      <c r="O284" s="110" t="s">
        <v>90</v>
      </c>
      <c r="P284" s="6" t="str">
        <f t="shared" si="72"/>
        <v>21</v>
      </c>
      <c r="Q284" s="6" t="str">
        <f t="shared" si="88"/>
        <v>tc</v>
      </c>
      <c r="R284" s="6" t="str">
        <f t="shared" si="77"/>
        <v>tl</v>
      </c>
      <c r="S284" s="6" t="str">
        <f t="shared" si="79"/>
        <v>L</v>
      </c>
      <c r="T284" s="58">
        <f t="shared" si="80"/>
        <v>1.2</v>
      </c>
      <c r="U284" s="58">
        <f t="shared" si="85"/>
        <v>1</v>
      </c>
      <c r="V284" s="58">
        <f t="shared" si="86"/>
        <v>1</v>
      </c>
      <c r="W284" s="58">
        <f t="shared" si="87"/>
        <v>1</v>
      </c>
      <c r="X284" s="58">
        <f t="shared" si="78"/>
        <v>4</v>
      </c>
      <c r="Y284" s="58">
        <f t="shared" si="81"/>
        <v>40.6</v>
      </c>
      <c r="Z284" s="6">
        <f t="shared" si="82"/>
        <v>0</v>
      </c>
      <c r="AA284" s="68">
        <f t="shared" si="83"/>
        <v>0</v>
      </c>
      <c r="AC284" s="6" t="str">
        <f t="shared" si="84"/>
        <v>L</v>
      </c>
      <c r="AE284" s="69" t="str">
        <f t="shared" si="75"/>
        <v>1,2</v>
      </c>
    </row>
    <row r="285" spans="1:31" ht="18" customHeight="1" x14ac:dyDescent="0.25">
      <c r="A285" s="106">
        <v>245</v>
      </c>
      <c r="B285" s="107" t="s">
        <v>512</v>
      </c>
      <c r="C285" s="108"/>
      <c r="D285" s="108"/>
      <c r="E285" s="108"/>
      <c r="F285" s="107" t="s">
        <v>513</v>
      </c>
      <c r="G285" s="109"/>
      <c r="H285" s="81">
        <v>3</v>
      </c>
      <c r="I285" s="81">
        <v>50</v>
      </c>
      <c r="J285" s="81">
        <v>45</v>
      </c>
      <c r="K285" s="81">
        <f t="shared" si="73"/>
        <v>0</v>
      </c>
      <c r="L285" s="81">
        <v>0</v>
      </c>
      <c r="M285" s="81">
        <f t="shared" si="76"/>
        <v>6</v>
      </c>
      <c r="N285" s="81" t="str">
        <f t="shared" si="74"/>
        <v>06</v>
      </c>
      <c r="O285" s="110" t="s">
        <v>190</v>
      </c>
      <c r="P285" s="6" t="str">
        <f t="shared" si="72"/>
        <v>14</v>
      </c>
      <c r="Q285" s="6" t="str">
        <f t="shared" si="88"/>
        <v>tc</v>
      </c>
      <c r="R285" s="6" t="str">
        <f t="shared" si="77"/>
        <v/>
      </c>
      <c r="S285" s="6" t="str">
        <f t="shared" si="79"/>
        <v>L</v>
      </c>
      <c r="T285" s="58">
        <f t="shared" si="80"/>
        <v>1.1000000000000001</v>
      </c>
      <c r="U285" s="58">
        <f t="shared" si="85"/>
        <v>1</v>
      </c>
      <c r="V285" s="58">
        <f t="shared" si="86"/>
        <v>1</v>
      </c>
      <c r="W285" s="58">
        <f t="shared" si="87"/>
        <v>1</v>
      </c>
      <c r="X285" s="58">
        <f t="shared" si="78"/>
        <v>0</v>
      </c>
      <c r="Y285" s="58">
        <f t="shared" si="81"/>
        <v>54.000000000000007</v>
      </c>
      <c r="Z285" s="6">
        <f t="shared" si="82"/>
        <v>0</v>
      </c>
      <c r="AA285" s="68">
        <f t="shared" si="83"/>
        <v>0</v>
      </c>
      <c r="AC285" s="6" t="str">
        <f t="shared" si="84"/>
        <v>L</v>
      </c>
      <c r="AE285" s="69" t="str">
        <f t="shared" si="75"/>
        <v>1,1</v>
      </c>
    </row>
    <row r="286" spans="1:31" ht="18" customHeight="1" x14ac:dyDescent="0.25">
      <c r="A286" s="106">
        <v>246</v>
      </c>
      <c r="B286" s="107" t="s">
        <v>512</v>
      </c>
      <c r="C286" s="108"/>
      <c r="D286" s="108"/>
      <c r="E286" s="108"/>
      <c r="F286" s="107" t="s">
        <v>514</v>
      </c>
      <c r="G286" s="109"/>
      <c r="H286" s="81">
        <v>3</v>
      </c>
      <c r="I286" s="81">
        <v>50</v>
      </c>
      <c r="J286" s="81">
        <v>45</v>
      </c>
      <c r="K286" s="81">
        <f t="shared" si="73"/>
        <v>0</v>
      </c>
      <c r="L286" s="81">
        <v>0</v>
      </c>
      <c r="M286" s="81">
        <f t="shared" si="76"/>
        <v>6</v>
      </c>
      <c r="N286" s="81" t="str">
        <f t="shared" si="74"/>
        <v>06</v>
      </c>
      <c r="O286" s="110" t="s">
        <v>90</v>
      </c>
      <c r="P286" s="6" t="str">
        <f t="shared" si="72"/>
        <v>14</v>
      </c>
      <c r="Q286" s="6" t="str">
        <f t="shared" si="88"/>
        <v>tc</v>
      </c>
      <c r="R286" s="6" t="str">
        <f t="shared" si="77"/>
        <v/>
      </c>
      <c r="S286" s="6" t="str">
        <f t="shared" si="79"/>
        <v>L</v>
      </c>
      <c r="T286" s="58">
        <f t="shared" si="80"/>
        <v>1.1000000000000001</v>
      </c>
      <c r="U286" s="58">
        <f t="shared" si="85"/>
        <v>1</v>
      </c>
      <c r="V286" s="58">
        <f t="shared" si="86"/>
        <v>1</v>
      </c>
      <c r="W286" s="58">
        <f t="shared" si="87"/>
        <v>1</v>
      </c>
      <c r="X286" s="58">
        <f t="shared" si="78"/>
        <v>0</v>
      </c>
      <c r="Y286" s="58">
        <f t="shared" si="81"/>
        <v>54.000000000000007</v>
      </c>
      <c r="Z286" s="6">
        <f t="shared" si="82"/>
        <v>0</v>
      </c>
      <c r="AA286" s="68">
        <f t="shared" si="83"/>
        <v>0</v>
      </c>
      <c r="AC286" s="6" t="str">
        <f t="shared" si="84"/>
        <v>L</v>
      </c>
      <c r="AE286" s="69" t="str">
        <f t="shared" si="75"/>
        <v>1,1</v>
      </c>
    </row>
    <row r="287" spans="1:31" ht="18" customHeight="1" x14ac:dyDescent="0.25">
      <c r="A287" s="106">
        <v>247</v>
      </c>
      <c r="B287" s="107" t="s">
        <v>515</v>
      </c>
      <c r="C287" s="108"/>
      <c r="D287" s="108"/>
      <c r="E287" s="108"/>
      <c r="F287" s="107" t="s">
        <v>516</v>
      </c>
      <c r="G287" s="109"/>
      <c r="H287" s="81">
        <v>2</v>
      </c>
      <c r="I287" s="81">
        <v>50</v>
      </c>
      <c r="J287" s="81">
        <v>30</v>
      </c>
      <c r="K287" s="81">
        <f t="shared" si="73"/>
        <v>0</v>
      </c>
      <c r="L287" s="81">
        <v>0</v>
      </c>
      <c r="M287" s="81">
        <f t="shared" si="76"/>
        <v>4</v>
      </c>
      <c r="N287" s="81" t="str">
        <f t="shared" si="74"/>
        <v>06</v>
      </c>
      <c r="O287" s="110" t="s">
        <v>190</v>
      </c>
      <c r="P287" s="6" t="str">
        <f t="shared" si="72"/>
        <v>14</v>
      </c>
      <c r="Q287" s="6" t="str">
        <f t="shared" si="88"/>
        <v>tc</v>
      </c>
      <c r="R287" s="6" t="str">
        <f t="shared" si="77"/>
        <v/>
      </c>
      <c r="S287" s="6" t="str">
        <f t="shared" si="79"/>
        <v>L</v>
      </c>
      <c r="T287" s="58">
        <f t="shared" si="80"/>
        <v>1.1000000000000001</v>
      </c>
      <c r="U287" s="58">
        <f t="shared" si="85"/>
        <v>1</v>
      </c>
      <c r="V287" s="58">
        <f t="shared" si="86"/>
        <v>1</v>
      </c>
      <c r="W287" s="58">
        <f t="shared" si="87"/>
        <v>1</v>
      </c>
      <c r="X287" s="58">
        <f t="shared" si="78"/>
        <v>0</v>
      </c>
      <c r="Y287" s="58">
        <f t="shared" si="81"/>
        <v>36</v>
      </c>
      <c r="Z287" s="6">
        <f t="shared" si="82"/>
        <v>0</v>
      </c>
      <c r="AA287" s="68">
        <f t="shared" si="83"/>
        <v>0</v>
      </c>
      <c r="AC287" s="6" t="str">
        <f t="shared" si="84"/>
        <v>L</v>
      </c>
      <c r="AE287" s="69" t="str">
        <f t="shared" si="75"/>
        <v>1,1</v>
      </c>
    </row>
    <row r="288" spans="1:31" ht="18" customHeight="1" x14ac:dyDescent="0.25">
      <c r="A288" s="106">
        <v>248</v>
      </c>
      <c r="B288" s="107" t="s">
        <v>515</v>
      </c>
      <c r="C288" s="108"/>
      <c r="D288" s="108"/>
      <c r="E288" s="108"/>
      <c r="F288" s="107" t="s">
        <v>517</v>
      </c>
      <c r="G288" s="109"/>
      <c r="H288" s="81">
        <v>2</v>
      </c>
      <c r="I288" s="81">
        <v>50</v>
      </c>
      <c r="J288" s="81">
        <v>30</v>
      </c>
      <c r="K288" s="81">
        <f t="shared" si="73"/>
        <v>0</v>
      </c>
      <c r="L288" s="81">
        <v>0</v>
      </c>
      <c r="M288" s="81">
        <f t="shared" si="76"/>
        <v>4</v>
      </c>
      <c r="N288" s="81" t="str">
        <f t="shared" si="74"/>
        <v>06</v>
      </c>
      <c r="O288" s="110" t="s">
        <v>90</v>
      </c>
      <c r="P288" s="6" t="str">
        <f t="shared" si="72"/>
        <v>14</v>
      </c>
      <c r="Q288" s="6" t="str">
        <f t="shared" si="88"/>
        <v>tc</v>
      </c>
      <c r="R288" s="6" t="str">
        <f t="shared" si="77"/>
        <v/>
      </c>
      <c r="S288" s="6" t="str">
        <f t="shared" si="79"/>
        <v>L</v>
      </c>
      <c r="T288" s="58">
        <f t="shared" si="80"/>
        <v>1.1000000000000001</v>
      </c>
      <c r="U288" s="58">
        <f t="shared" si="85"/>
        <v>1</v>
      </c>
      <c r="V288" s="58">
        <f t="shared" si="86"/>
        <v>1</v>
      </c>
      <c r="W288" s="58">
        <f t="shared" si="87"/>
        <v>1</v>
      </c>
      <c r="X288" s="58">
        <f t="shared" si="78"/>
        <v>0</v>
      </c>
      <c r="Y288" s="58">
        <f t="shared" si="81"/>
        <v>36</v>
      </c>
      <c r="Z288" s="6">
        <f t="shared" si="82"/>
        <v>0</v>
      </c>
      <c r="AA288" s="68">
        <f t="shared" si="83"/>
        <v>0</v>
      </c>
      <c r="AC288" s="6" t="str">
        <f t="shared" si="84"/>
        <v>L</v>
      </c>
      <c r="AE288" s="69" t="str">
        <f t="shared" si="75"/>
        <v>1,1</v>
      </c>
    </row>
    <row r="289" spans="1:31" ht="18" customHeight="1" x14ac:dyDescent="0.25">
      <c r="A289" s="106">
        <v>249</v>
      </c>
      <c r="B289" s="107" t="s">
        <v>518</v>
      </c>
      <c r="C289" s="108"/>
      <c r="D289" s="108"/>
      <c r="E289" s="108"/>
      <c r="F289" s="107" t="s">
        <v>519</v>
      </c>
      <c r="G289" s="109"/>
      <c r="H289" s="81">
        <v>3</v>
      </c>
      <c r="I289" s="81">
        <v>56</v>
      </c>
      <c r="J289" s="81">
        <v>45</v>
      </c>
      <c r="K289" s="81">
        <f t="shared" si="73"/>
        <v>0</v>
      </c>
      <c r="L289" s="81">
        <v>0</v>
      </c>
      <c r="M289" s="81">
        <f t="shared" si="76"/>
        <v>6</v>
      </c>
      <c r="N289" s="81" t="str">
        <f t="shared" si="74"/>
        <v>07</v>
      </c>
      <c r="O289" s="110" t="s">
        <v>190</v>
      </c>
      <c r="P289" s="6" t="str">
        <f t="shared" si="72"/>
        <v>20</v>
      </c>
      <c r="Q289" s="6" t="str">
        <f t="shared" si="88"/>
        <v>tc</v>
      </c>
      <c r="R289" s="6" t="str">
        <f t="shared" si="77"/>
        <v/>
      </c>
      <c r="S289" s="6" t="str">
        <f t="shared" si="79"/>
        <v>L</v>
      </c>
      <c r="T289" s="58">
        <f t="shared" si="80"/>
        <v>1.2</v>
      </c>
      <c r="U289" s="58">
        <f t="shared" si="85"/>
        <v>1</v>
      </c>
      <c r="V289" s="58">
        <f t="shared" si="86"/>
        <v>1</v>
      </c>
      <c r="W289" s="58">
        <f t="shared" si="87"/>
        <v>1</v>
      </c>
      <c r="X289" s="58">
        <f t="shared" si="78"/>
        <v>0</v>
      </c>
      <c r="Y289" s="58">
        <f t="shared" si="81"/>
        <v>58.5</v>
      </c>
      <c r="Z289" s="6">
        <f t="shared" si="82"/>
        <v>0</v>
      </c>
      <c r="AA289" s="68">
        <f t="shared" si="83"/>
        <v>0</v>
      </c>
      <c r="AC289" s="6" t="str">
        <f t="shared" si="84"/>
        <v>L</v>
      </c>
      <c r="AE289" s="69" t="str">
        <f t="shared" si="75"/>
        <v>1,2</v>
      </c>
    </row>
    <row r="290" spans="1:31" ht="18" customHeight="1" x14ac:dyDescent="0.25">
      <c r="A290" s="106">
        <v>250</v>
      </c>
      <c r="B290" s="107" t="s">
        <v>520</v>
      </c>
      <c r="C290" s="108"/>
      <c r="D290" s="108"/>
      <c r="E290" s="108"/>
      <c r="F290" s="107" t="s">
        <v>521</v>
      </c>
      <c r="G290" s="109"/>
      <c r="H290" s="81">
        <v>2</v>
      </c>
      <c r="I290" s="81">
        <v>56</v>
      </c>
      <c r="J290" s="81">
        <v>30</v>
      </c>
      <c r="K290" s="81">
        <f t="shared" si="73"/>
        <v>0</v>
      </c>
      <c r="L290" s="81">
        <v>0</v>
      </c>
      <c r="M290" s="81">
        <f t="shared" si="76"/>
        <v>4</v>
      </c>
      <c r="N290" s="81" t="str">
        <f t="shared" si="74"/>
        <v>07</v>
      </c>
      <c r="O290" s="110" t="s">
        <v>190</v>
      </c>
      <c r="P290" s="6" t="str">
        <f t="shared" si="72"/>
        <v>20</v>
      </c>
      <c r="Q290" s="6" t="str">
        <f t="shared" si="88"/>
        <v>tc</v>
      </c>
      <c r="R290" s="6" t="str">
        <f t="shared" si="77"/>
        <v/>
      </c>
      <c r="S290" s="6" t="str">
        <f t="shared" si="79"/>
        <v>L</v>
      </c>
      <c r="T290" s="58">
        <f t="shared" si="80"/>
        <v>1.2</v>
      </c>
      <c r="U290" s="58">
        <f t="shared" si="85"/>
        <v>1</v>
      </c>
      <c r="V290" s="58">
        <f t="shared" si="86"/>
        <v>1</v>
      </c>
      <c r="W290" s="58">
        <f t="shared" si="87"/>
        <v>1</v>
      </c>
      <c r="X290" s="58">
        <f t="shared" si="78"/>
        <v>0</v>
      </c>
      <c r="Y290" s="58">
        <f t="shared" si="81"/>
        <v>39</v>
      </c>
      <c r="Z290" s="6">
        <f t="shared" si="82"/>
        <v>0</v>
      </c>
      <c r="AA290" s="68">
        <f t="shared" si="83"/>
        <v>0</v>
      </c>
      <c r="AC290" s="6" t="str">
        <f t="shared" si="84"/>
        <v>L</v>
      </c>
      <c r="AE290" s="69" t="str">
        <f t="shared" si="75"/>
        <v>1,2</v>
      </c>
    </row>
    <row r="291" spans="1:31" ht="18" customHeight="1" x14ac:dyDescent="0.25">
      <c r="A291" s="106">
        <v>251</v>
      </c>
      <c r="B291" s="107" t="s">
        <v>522</v>
      </c>
      <c r="C291" s="108"/>
      <c r="D291" s="108"/>
      <c r="E291" s="108"/>
      <c r="F291" s="107" t="s">
        <v>523</v>
      </c>
      <c r="G291" s="109"/>
      <c r="H291" s="81">
        <v>2</v>
      </c>
      <c r="I291" s="81">
        <v>50</v>
      </c>
      <c r="J291" s="81">
        <v>30</v>
      </c>
      <c r="K291" s="81">
        <f t="shared" si="73"/>
        <v>0</v>
      </c>
      <c r="L291" s="81">
        <v>0</v>
      </c>
      <c r="M291" s="81">
        <f t="shared" si="76"/>
        <v>4</v>
      </c>
      <c r="N291" s="81" t="str">
        <f t="shared" si="74"/>
        <v>08</v>
      </c>
      <c r="O291" s="110" t="s">
        <v>90</v>
      </c>
      <c r="P291" s="6" t="str">
        <f t="shared" si="72"/>
        <v>16</v>
      </c>
      <c r="Q291" s="6" t="str">
        <f t="shared" si="88"/>
        <v>tc</v>
      </c>
      <c r="R291" s="6" t="str">
        <f t="shared" si="77"/>
        <v/>
      </c>
      <c r="S291" s="6" t="str">
        <f t="shared" si="79"/>
        <v>L</v>
      </c>
      <c r="T291" s="58">
        <f t="shared" si="80"/>
        <v>1.1000000000000001</v>
      </c>
      <c r="U291" s="58">
        <f t="shared" si="85"/>
        <v>1</v>
      </c>
      <c r="V291" s="58">
        <f t="shared" si="86"/>
        <v>1</v>
      </c>
      <c r="W291" s="58">
        <f t="shared" si="87"/>
        <v>1</v>
      </c>
      <c r="X291" s="58">
        <f t="shared" si="78"/>
        <v>0</v>
      </c>
      <c r="Y291" s="58">
        <f t="shared" si="81"/>
        <v>36</v>
      </c>
      <c r="Z291" s="6">
        <f t="shared" si="82"/>
        <v>0</v>
      </c>
      <c r="AA291" s="68">
        <f t="shared" si="83"/>
        <v>0</v>
      </c>
      <c r="AC291" s="6" t="str">
        <f t="shared" si="84"/>
        <v>L</v>
      </c>
      <c r="AE291" s="69" t="str">
        <f t="shared" si="75"/>
        <v>1,1</v>
      </c>
    </row>
    <row r="292" spans="1:31" ht="18" customHeight="1" x14ac:dyDescent="0.25">
      <c r="A292" s="106">
        <v>252</v>
      </c>
      <c r="B292" s="107" t="s">
        <v>522</v>
      </c>
      <c r="C292" s="108"/>
      <c r="D292" s="108"/>
      <c r="E292" s="108"/>
      <c r="F292" s="107" t="s">
        <v>524</v>
      </c>
      <c r="G292" s="109"/>
      <c r="H292" s="81">
        <v>2</v>
      </c>
      <c r="I292" s="81">
        <v>50</v>
      </c>
      <c r="J292" s="81">
        <v>30</v>
      </c>
      <c r="K292" s="81">
        <f t="shared" si="73"/>
        <v>0</v>
      </c>
      <c r="L292" s="81">
        <v>0</v>
      </c>
      <c r="M292" s="81">
        <f t="shared" si="76"/>
        <v>4</v>
      </c>
      <c r="N292" s="81" t="str">
        <f t="shared" si="74"/>
        <v>08</v>
      </c>
      <c r="O292" s="110" t="s">
        <v>190</v>
      </c>
      <c r="P292" s="6" t="str">
        <f t="shared" si="72"/>
        <v>17</v>
      </c>
      <c r="Q292" s="6" t="str">
        <f t="shared" si="88"/>
        <v>tc</v>
      </c>
      <c r="R292" s="6" t="str">
        <f t="shared" si="77"/>
        <v/>
      </c>
      <c r="S292" s="6" t="str">
        <f t="shared" si="79"/>
        <v>L</v>
      </c>
      <c r="T292" s="58">
        <f t="shared" si="80"/>
        <v>1.1000000000000001</v>
      </c>
      <c r="U292" s="58">
        <f t="shared" si="85"/>
        <v>1</v>
      </c>
      <c r="V292" s="58">
        <f t="shared" si="86"/>
        <v>1</v>
      </c>
      <c r="W292" s="58">
        <f t="shared" si="87"/>
        <v>1</v>
      </c>
      <c r="X292" s="58">
        <f t="shared" si="78"/>
        <v>0</v>
      </c>
      <c r="Y292" s="58">
        <f t="shared" si="81"/>
        <v>36</v>
      </c>
      <c r="Z292" s="6">
        <f t="shared" si="82"/>
        <v>0</v>
      </c>
      <c r="AA292" s="68">
        <f t="shared" si="83"/>
        <v>0</v>
      </c>
      <c r="AC292" s="6" t="str">
        <f t="shared" si="84"/>
        <v>L</v>
      </c>
      <c r="AE292" s="69" t="str">
        <f t="shared" si="75"/>
        <v>1,1</v>
      </c>
    </row>
    <row r="293" spans="1:31" ht="18" customHeight="1" x14ac:dyDescent="0.25">
      <c r="A293" s="106">
        <v>253</v>
      </c>
      <c r="B293" s="107" t="s">
        <v>522</v>
      </c>
      <c r="C293" s="108"/>
      <c r="D293" s="108"/>
      <c r="E293" s="108"/>
      <c r="F293" s="107" t="s">
        <v>525</v>
      </c>
      <c r="G293" s="109"/>
      <c r="H293" s="81">
        <v>2</v>
      </c>
      <c r="I293" s="81">
        <v>50</v>
      </c>
      <c r="J293" s="81">
        <v>30</v>
      </c>
      <c r="K293" s="81">
        <f t="shared" si="73"/>
        <v>0</v>
      </c>
      <c r="L293" s="81">
        <v>0</v>
      </c>
      <c r="M293" s="81">
        <f t="shared" si="76"/>
        <v>4</v>
      </c>
      <c r="N293" s="81" t="str">
        <f t="shared" si="74"/>
        <v>08</v>
      </c>
      <c r="O293" s="110" t="s">
        <v>90</v>
      </c>
      <c r="P293" s="6" t="str">
        <f t="shared" si="72"/>
        <v>18</v>
      </c>
      <c r="Q293" s="6" t="str">
        <f t="shared" si="88"/>
        <v>tc</v>
      </c>
      <c r="R293" s="6" t="str">
        <f t="shared" si="77"/>
        <v/>
      </c>
      <c r="S293" s="6" t="str">
        <f t="shared" si="79"/>
        <v>L</v>
      </c>
      <c r="T293" s="58">
        <f t="shared" si="80"/>
        <v>1.1000000000000001</v>
      </c>
      <c r="U293" s="58">
        <f t="shared" si="85"/>
        <v>1</v>
      </c>
      <c r="V293" s="58">
        <f t="shared" si="86"/>
        <v>1</v>
      </c>
      <c r="W293" s="58">
        <f t="shared" si="87"/>
        <v>1</v>
      </c>
      <c r="X293" s="58">
        <f t="shared" si="78"/>
        <v>0</v>
      </c>
      <c r="Y293" s="58">
        <f t="shared" si="81"/>
        <v>36</v>
      </c>
      <c r="Z293" s="6">
        <f t="shared" si="82"/>
        <v>0</v>
      </c>
      <c r="AA293" s="68">
        <f t="shared" si="83"/>
        <v>0</v>
      </c>
      <c r="AC293" s="6" t="str">
        <f t="shared" si="84"/>
        <v>L</v>
      </c>
      <c r="AE293" s="69" t="str">
        <f t="shared" si="75"/>
        <v>1,1</v>
      </c>
    </row>
    <row r="294" spans="1:31" ht="18" customHeight="1" x14ac:dyDescent="0.25">
      <c r="A294" s="106">
        <v>254</v>
      </c>
      <c r="B294" s="107" t="s">
        <v>522</v>
      </c>
      <c r="C294" s="108"/>
      <c r="D294" s="108"/>
      <c r="E294" s="108"/>
      <c r="F294" s="107" t="s">
        <v>526</v>
      </c>
      <c r="G294" s="109"/>
      <c r="H294" s="81">
        <v>2</v>
      </c>
      <c r="I294" s="81">
        <v>50</v>
      </c>
      <c r="J294" s="81">
        <v>30</v>
      </c>
      <c r="K294" s="81">
        <f t="shared" si="73"/>
        <v>0</v>
      </c>
      <c r="L294" s="81">
        <v>0</v>
      </c>
      <c r="M294" s="81">
        <f t="shared" si="76"/>
        <v>4</v>
      </c>
      <c r="N294" s="81" t="str">
        <f t="shared" si="74"/>
        <v>08</v>
      </c>
      <c r="O294" s="110" t="s">
        <v>190</v>
      </c>
      <c r="P294" s="6" t="str">
        <f t="shared" si="72"/>
        <v>19</v>
      </c>
      <c r="Q294" s="6" t="str">
        <f t="shared" si="88"/>
        <v>tc</v>
      </c>
      <c r="R294" s="6" t="str">
        <f t="shared" si="77"/>
        <v/>
      </c>
      <c r="S294" s="6" t="str">
        <f t="shared" si="79"/>
        <v>L</v>
      </c>
      <c r="T294" s="58">
        <f t="shared" si="80"/>
        <v>1.1000000000000001</v>
      </c>
      <c r="U294" s="58">
        <f t="shared" si="85"/>
        <v>1</v>
      </c>
      <c r="V294" s="58">
        <f t="shared" si="86"/>
        <v>1</v>
      </c>
      <c r="W294" s="58">
        <f t="shared" si="87"/>
        <v>1</v>
      </c>
      <c r="X294" s="58">
        <f t="shared" si="78"/>
        <v>0</v>
      </c>
      <c r="Y294" s="58">
        <f t="shared" si="81"/>
        <v>36</v>
      </c>
      <c r="Z294" s="6">
        <f t="shared" si="82"/>
        <v>0</v>
      </c>
      <c r="AA294" s="68">
        <f t="shared" si="83"/>
        <v>0</v>
      </c>
      <c r="AC294" s="6" t="str">
        <f t="shared" si="84"/>
        <v>L</v>
      </c>
      <c r="AE294" s="69" t="str">
        <f t="shared" si="75"/>
        <v>1,1</v>
      </c>
    </row>
    <row r="295" spans="1:31" ht="18" customHeight="1" x14ac:dyDescent="0.25">
      <c r="A295" s="106">
        <v>255</v>
      </c>
      <c r="B295" s="107" t="s">
        <v>527</v>
      </c>
      <c r="C295" s="108"/>
      <c r="D295" s="108"/>
      <c r="E295" s="108"/>
      <c r="F295" s="107" t="s">
        <v>528</v>
      </c>
      <c r="G295" s="109"/>
      <c r="H295" s="81">
        <v>2</v>
      </c>
      <c r="I295" s="81">
        <v>50</v>
      </c>
      <c r="J295" s="81">
        <v>30</v>
      </c>
      <c r="K295" s="81">
        <f t="shared" si="73"/>
        <v>0</v>
      </c>
      <c r="L295" s="81">
        <v>0</v>
      </c>
      <c r="M295" s="81">
        <f t="shared" si="76"/>
        <v>4</v>
      </c>
      <c r="N295" s="81" t="str">
        <f t="shared" si="74"/>
        <v>08</v>
      </c>
      <c r="O295" s="110" t="s">
        <v>90</v>
      </c>
      <c r="P295" s="6" t="str">
        <f t="shared" si="72"/>
        <v>16</v>
      </c>
      <c r="Q295" s="6" t="str">
        <f t="shared" si="88"/>
        <v>tc</v>
      </c>
      <c r="R295" s="6" t="str">
        <f t="shared" si="77"/>
        <v/>
      </c>
      <c r="S295" s="6" t="str">
        <f t="shared" si="79"/>
        <v>L</v>
      </c>
      <c r="T295" s="58">
        <f t="shared" si="80"/>
        <v>1.1000000000000001</v>
      </c>
      <c r="U295" s="58">
        <f t="shared" si="85"/>
        <v>1</v>
      </c>
      <c r="V295" s="58">
        <f t="shared" si="86"/>
        <v>1</v>
      </c>
      <c r="W295" s="58">
        <f t="shared" si="87"/>
        <v>1</v>
      </c>
      <c r="X295" s="58">
        <f t="shared" si="78"/>
        <v>0</v>
      </c>
      <c r="Y295" s="58">
        <f t="shared" si="81"/>
        <v>36</v>
      </c>
      <c r="Z295" s="6">
        <f t="shared" si="82"/>
        <v>0</v>
      </c>
      <c r="AA295" s="68">
        <f t="shared" si="83"/>
        <v>0</v>
      </c>
      <c r="AC295" s="6" t="str">
        <f t="shared" si="84"/>
        <v>L</v>
      </c>
      <c r="AE295" s="69" t="str">
        <f t="shared" si="75"/>
        <v>1,1</v>
      </c>
    </row>
    <row r="296" spans="1:31" ht="18" customHeight="1" x14ac:dyDescent="0.25">
      <c r="A296" s="106">
        <v>256</v>
      </c>
      <c r="B296" s="107" t="s">
        <v>527</v>
      </c>
      <c r="C296" s="108"/>
      <c r="D296" s="108"/>
      <c r="E296" s="108"/>
      <c r="F296" s="107" t="s">
        <v>529</v>
      </c>
      <c r="G296" s="109"/>
      <c r="H296" s="81">
        <v>2</v>
      </c>
      <c r="I296" s="81">
        <v>50</v>
      </c>
      <c r="J296" s="81">
        <v>30</v>
      </c>
      <c r="K296" s="81">
        <f t="shared" si="73"/>
        <v>0</v>
      </c>
      <c r="L296" s="81">
        <v>0</v>
      </c>
      <c r="M296" s="81">
        <f t="shared" si="76"/>
        <v>4</v>
      </c>
      <c r="N296" s="81" t="str">
        <f t="shared" si="74"/>
        <v>08</v>
      </c>
      <c r="O296" s="110" t="s">
        <v>190</v>
      </c>
      <c r="P296" s="6" t="str">
        <f t="shared" si="72"/>
        <v>17</v>
      </c>
      <c r="Q296" s="6" t="str">
        <f t="shared" si="88"/>
        <v>tc</v>
      </c>
      <c r="R296" s="6" t="str">
        <f t="shared" si="77"/>
        <v/>
      </c>
      <c r="S296" s="6" t="str">
        <f t="shared" si="79"/>
        <v>L</v>
      </c>
      <c r="T296" s="58">
        <f t="shared" si="80"/>
        <v>1.1000000000000001</v>
      </c>
      <c r="U296" s="58">
        <f t="shared" si="85"/>
        <v>1</v>
      </c>
      <c r="V296" s="58">
        <f t="shared" si="86"/>
        <v>1</v>
      </c>
      <c r="W296" s="58">
        <f t="shared" si="87"/>
        <v>1</v>
      </c>
      <c r="X296" s="58">
        <f t="shared" si="78"/>
        <v>0</v>
      </c>
      <c r="Y296" s="58">
        <f t="shared" si="81"/>
        <v>36</v>
      </c>
      <c r="Z296" s="6">
        <f t="shared" si="82"/>
        <v>0</v>
      </c>
      <c r="AA296" s="68">
        <f t="shared" si="83"/>
        <v>0</v>
      </c>
      <c r="AC296" s="6" t="str">
        <f t="shared" si="84"/>
        <v>L</v>
      </c>
      <c r="AE296" s="69" t="str">
        <f t="shared" si="75"/>
        <v>1,1</v>
      </c>
    </row>
    <row r="297" spans="1:31" ht="18" customHeight="1" x14ac:dyDescent="0.25">
      <c r="A297" s="106">
        <v>257</v>
      </c>
      <c r="B297" s="107" t="s">
        <v>527</v>
      </c>
      <c r="C297" s="108"/>
      <c r="D297" s="108"/>
      <c r="E297" s="108"/>
      <c r="F297" s="107" t="s">
        <v>530</v>
      </c>
      <c r="G297" s="109"/>
      <c r="H297" s="81">
        <v>2</v>
      </c>
      <c r="I297" s="81">
        <v>50</v>
      </c>
      <c r="J297" s="81">
        <v>30</v>
      </c>
      <c r="K297" s="81">
        <f t="shared" si="73"/>
        <v>0</v>
      </c>
      <c r="L297" s="81">
        <v>0</v>
      </c>
      <c r="M297" s="81">
        <f t="shared" si="76"/>
        <v>4</v>
      </c>
      <c r="N297" s="81" t="str">
        <f t="shared" si="74"/>
        <v>08</v>
      </c>
      <c r="O297" s="110" t="s">
        <v>90</v>
      </c>
      <c r="P297" s="6" t="str">
        <f t="shared" si="72"/>
        <v>18</v>
      </c>
      <c r="Q297" s="6" t="str">
        <f t="shared" si="88"/>
        <v>tc</v>
      </c>
      <c r="R297" s="6" t="str">
        <f t="shared" si="77"/>
        <v/>
      </c>
      <c r="S297" s="6" t="str">
        <f t="shared" si="79"/>
        <v>L</v>
      </c>
      <c r="T297" s="58">
        <f t="shared" si="80"/>
        <v>1.1000000000000001</v>
      </c>
      <c r="U297" s="58">
        <f t="shared" si="85"/>
        <v>1</v>
      </c>
      <c r="V297" s="58">
        <f t="shared" si="86"/>
        <v>1</v>
      </c>
      <c r="W297" s="58">
        <f t="shared" si="87"/>
        <v>1</v>
      </c>
      <c r="X297" s="58">
        <f t="shared" si="78"/>
        <v>0</v>
      </c>
      <c r="Y297" s="58">
        <f t="shared" si="81"/>
        <v>36</v>
      </c>
      <c r="Z297" s="6">
        <f t="shared" si="82"/>
        <v>0</v>
      </c>
      <c r="AA297" s="68">
        <f t="shared" si="83"/>
        <v>0</v>
      </c>
      <c r="AC297" s="6" t="str">
        <f t="shared" si="84"/>
        <v>L</v>
      </c>
      <c r="AE297" s="69" t="str">
        <f t="shared" si="75"/>
        <v>1,1</v>
      </c>
    </row>
    <row r="298" spans="1:31" ht="18" customHeight="1" x14ac:dyDescent="0.25">
      <c r="A298" s="106">
        <v>258</v>
      </c>
      <c r="B298" s="107" t="s">
        <v>527</v>
      </c>
      <c r="C298" s="108"/>
      <c r="D298" s="108"/>
      <c r="E298" s="108"/>
      <c r="F298" s="107" t="s">
        <v>531</v>
      </c>
      <c r="G298" s="109"/>
      <c r="H298" s="81">
        <v>2</v>
      </c>
      <c r="I298" s="81">
        <v>50</v>
      </c>
      <c r="J298" s="81">
        <v>30</v>
      </c>
      <c r="K298" s="81">
        <f t="shared" si="73"/>
        <v>0</v>
      </c>
      <c r="L298" s="81">
        <v>0</v>
      </c>
      <c r="M298" s="81">
        <f t="shared" si="76"/>
        <v>4</v>
      </c>
      <c r="N298" s="81" t="str">
        <f t="shared" si="74"/>
        <v>08</v>
      </c>
      <c r="O298" s="110" t="s">
        <v>190</v>
      </c>
      <c r="P298" s="6" t="str">
        <f t="shared" si="72"/>
        <v>19</v>
      </c>
      <c r="Q298" s="6" t="str">
        <f t="shared" si="88"/>
        <v>tc</v>
      </c>
      <c r="R298" s="6" t="str">
        <f t="shared" si="77"/>
        <v/>
      </c>
      <c r="S298" s="6" t="str">
        <f t="shared" si="79"/>
        <v>L</v>
      </c>
      <c r="T298" s="58">
        <f t="shared" si="80"/>
        <v>1.1000000000000001</v>
      </c>
      <c r="U298" s="58">
        <f t="shared" si="85"/>
        <v>1</v>
      </c>
      <c r="V298" s="58">
        <f t="shared" si="86"/>
        <v>1</v>
      </c>
      <c r="W298" s="58">
        <f t="shared" si="87"/>
        <v>1</v>
      </c>
      <c r="X298" s="58">
        <f t="shared" si="78"/>
        <v>0</v>
      </c>
      <c r="Y298" s="58">
        <f t="shared" si="81"/>
        <v>36</v>
      </c>
      <c r="Z298" s="6">
        <f t="shared" si="82"/>
        <v>0</v>
      </c>
      <c r="AA298" s="68">
        <f t="shared" si="83"/>
        <v>0</v>
      </c>
      <c r="AC298" s="6" t="str">
        <f t="shared" si="84"/>
        <v>L</v>
      </c>
      <c r="AE298" s="69" t="str">
        <f t="shared" si="75"/>
        <v>1,1</v>
      </c>
    </row>
    <row r="299" spans="1:31" ht="18" customHeight="1" x14ac:dyDescent="0.25">
      <c r="A299" s="106">
        <v>259</v>
      </c>
      <c r="B299" s="107" t="s">
        <v>532</v>
      </c>
      <c r="C299" s="108"/>
      <c r="D299" s="108"/>
      <c r="E299" s="108"/>
      <c r="F299" s="107" t="s">
        <v>533</v>
      </c>
      <c r="G299" s="109"/>
      <c r="H299" s="81">
        <v>2</v>
      </c>
      <c r="I299" s="81">
        <v>50</v>
      </c>
      <c r="J299" s="81">
        <v>30</v>
      </c>
      <c r="K299" s="81">
        <f t="shared" si="73"/>
        <v>0</v>
      </c>
      <c r="L299" s="81">
        <v>0</v>
      </c>
      <c r="M299" s="81">
        <f t="shared" si="76"/>
        <v>4</v>
      </c>
      <c r="N299" s="81" t="str">
        <f t="shared" si="74"/>
        <v>08</v>
      </c>
      <c r="O299" s="110" t="s">
        <v>90</v>
      </c>
      <c r="P299" s="6" t="str">
        <f t="shared" si="72"/>
        <v>16</v>
      </c>
      <c r="Q299" s="6" t="str">
        <f t="shared" si="88"/>
        <v>tc</v>
      </c>
      <c r="R299" s="6" t="str">
        <f t="shared" si="77"/>
        <v/>
      </c>
      <c r="S299" s="6" t="str">
        <f t="shared" si="79"/>
        <v>L</v>
      </c>
      <c r="T299" s="58">
        <f t="shared" si="80"/>
        <v>1.1000000000000001</v>
      </c>
      <c r="U299" s="58">
        <f t="shared" si="85"/>
        <v>1</v>
      </c>
      <c r="V299" s="58">
        <f t="shared" si="86"/>
        <v>1</v>
      </c>
      <c r="W299" s="58">
        <f t="shared" si="87"/>
        <v>1</v>
      </c>
      <c r="X299" s="58">
        <f t="shared" si="78"/>
        <v>0</v>
      </c>
      <c r="Y299" s="58">
        <f t="shared" si="81"/>
        <v>36</v>
      </c>
      <c r="Z299" s="6">
        <f t="shared" si="82"/>
        <v>0</v>
      </c>
      <c r="AA299" s="68">
        <f t="shared" si="83"/>
        <v>0</v>
      </c>
      <c r="AC299" s="6" t="str">
        <f t="shared" si="84"/>
        <v>L</v>
      </c>
      <c r="AE299" s="69" t="str">
        <f t="shared" si="75"/>
        <v>1,1</v>
      </c>
    </row>
    <row r="300" spans="1:31" ht="18" customHeight="1" x14ac:dyDescent="0.25">
      <c r="A300" s="106">
        <v>260</v>
      </c>
      <c r="B300" s="107" t="s">
        <v>532</v>
      </c>
      <c r="C300" s="108"/>
      <c r="D300" s="108"/>
      <c r="E300" s="108"/>
      <c r="F300" s="107" t="s">
        <v>534</v>
      </c>
      <c r="G300" s="109"/>
      <c r="H300" s="81">
        <v>2</v>
      </c>
      <c r="I300" s="81">
        <v>50</v>
      </c>
      <c r="J300" s="81">
        <v>30</v>
      </c>
      <c r="K300" s="81">
        <f t="shared" si="73"/>
        <v>0</v>
      </c>
      <c r="L300" s="81">
        <v>0</v>
      </c>
      <c r="M300" s="81">
        <f t="shared" si="76"/>
        <v>4</v>
      </c>
      <c r="N300" s="81" t="str">
        <f t="shared" si="74"/>
        <v>08</v>
      </c>
      <c r="O300" s="110" t="s">
        <v>190</v>
      </c>
      <c r="P300" s="6" t="str">
        <f t="shared" si="72"/>
        <v>17</v>
      </c>
      <c r="Q300" s="6" t="str">
        <f t="shared" si="88"/>
        <v>tc</v>
      </c>
      <c r="R300" s="6" t="str">
        <f t="shared" si="77"/>
        <v/>
      </c>
      <c r="S300" s="6" t="str">
        <f t="shared" si="79"/>
        <v>L</v>
      </c>
      <c r="T300" s="58">
        <f t="shared" si="80"/>
        <v>1.1000000000000001</v>
      </c>
      <c r="U300" s="58">
        <f t="shared" si="85"/>
        <v>1</v>
      </c>
      <c r="V300" s="58">
        <f t="shared" si="86"/>
        <v>1</v>
      </c>
      <c r="W300" s="58">
        <f t="shared" si="87"/>
        <v>1</v>
      </c>
      <c r="X300" s="58">
        <f t="shared" si="78"/>
        <v>0</v>
      </c>
      <c r="Y300" s="58">
        <f t="shared" si="81"/>
        <v>36</v>
      </c>
      <c r="Z300" s="6">
        <f t="shared" si="82"/>
        <v>0</v>
      </c>
      <c r="AA300" s="68">
        <f t="shared" si="83"/>
        <v>0</v>
      </c>
      <c r="AC300" s="6" t="str">
        <f t="shared" si="84"/>
        <v>L</v>
      </c>
      <c r="AE300" s="69" t="str">
        <f t="shared" si="75"/>
        <v>1,1</v>
      </c>
    </row>
    <row r="301" spans="1:31" ht="18" customHeight="1" x14ac:dyDescent="0.25">
      <c r="A301" s="106">
        <v>261</v>
      </c>
      <c r="B301" s="107" t="s">
        <v>532</v>
      </c>
      <c r="C301" s="108"/>
      <c r="D301" s="108"/>
      <c r="E301" s="108"/>
      <c r="F301" s="107" t="s">
        <v>535</v>
      </c>
      <c r="G301" s="109"/>
      <c r="H301" s="81">
        <v>2</v>
      </c>
      <c r="I301" s="81">
        <v>50</v>
      </c>
      <c r="J301" s="81">
        <v>30</v>
      </c>
      <c r="K301" s="81">
        <f t="shared" si="73"/>
        <v>0</v>
      </c>
      <c r="L301" s="81">
        <v>0</v>
      </c>
      <c r="M301" s="81">
        <f t="shared" si="76"/>
        <v>4</v>
      </c>
      <c r="N301" s="81" t="str">
        <f t="shared" si="74"/>
        <v>08</v>
      </c>
      <c r="O301" s="110" t="s">
        <v>90</v>
      </c>
      <c r="P301" s="6" t="str">
        <f t="shared" si="72"/>
        <v>18</v>
      </c>
      <c r="Q301" s="6" t="str">
        <f t="shared" si="88"/>
        <v>tc</v>
      </c>
      <c r="R301" s="6" t="str">
        <f t="shared" si="77"/>
        <v/>
      </c>
      <c r="S301" s="6" t="str">
        <f t="shared" si="79"/>
        <v>L</v>
      </c>
      <c r="T301" s="58">
        <f t="shared" si="80"/>
        <v>1.1000000000000001</v>
      </c>
      <c r="U301" s="58">
        <f t="shared" si="85"/>
        <v>1</v>
      </c>
      <c r="V301" s="58">
        <f t="shared" si="86"/>
        <v>1</v>
      </c>
      <c r="W301" s="58">
        <f t="shared" si="87"/>
        <v>1</v>
      </c>
      <c r="X301" s="58">
        <f t="shared" si="78"/>
        <v>0</v>
      </c>
      <c r="Y301" s="58">
        <f t="shared" si="81"/>
        <v>36</v>
      </c>
      <c r="Z301" s="6">
        <f t="shared" si="82"/>
        <v>0</v>
      </c>
      <c r="AA301" s="68">
        <f t="shared" si="83"/>
        <v>0</v>
      </c>
      <c r="AC301" s="6" t="str">
        <f t="shared" si="84"/>
        <v>L</v>
      </c>
      <c r="AE301" s="69" t="str">
        <f t="shared" si="75"/>
        <v>1,1</v>
      </c>
    </row>
    <row r="302" spans="1:31" ht="18" customHeight="1" x14ac:dyDescent="0.25">
      <c r="A302" s="106">
        <v>262</v>
      </c>
      <c r="B302" s="107" t="s">
        <v>532</v>
      </c>
      <c r="C302" s="108"/>
      <c r="D302" s="108"/>
      <c r="E302" s="108"/>
      <c r="F302" s="107" t="s">
        <v>536</v>
      </c>
      <c r="G302" s="109"/>
      <c r="H302" s="81">
        <v>2</v>
      </c>
      <c r="I302" s="81">
        <v>50</v>
      </c>
      <c r="J302" s="81">
        <v>30</v>
      </c>
      <c r="K302" s="81">
        <f t="shared" si="73"/>
        <v>0</v>
      </c>
      <c r="L302" s="81">
        <v>0</v>
      </c>
      <c r="M302" s="81">
        <f t="shared" si="76"/>
        <v>4</v>
      </c>
      <c r="N302" s="81" t="str">
        <f t="shared" si="74"/>
        <v>08</v>
      </c>
      <c r="O302" s="110" t="s">
        <v>190</v>
      </c>
      <c r="P302" s="6" t="str">
        <f t="shared" si="72"/>
        <v>19</v>
      </c>
      <c r="Q302" s="6" t="str">
        <f t="shared" si="88"/>
        <v>tc</v>
      </c>
      <c r="R302" s="6" t="str">
        <f t="shared" si="77"/>
        <v/>
      </c>
      <c r="S302" s="6" t="str">
        <f t="shared" si="79"/>
        <v>L</v>
      </c>
      <c r="T302" s="58">
        <f t="shared" si="80"/>
        <v>1.1000000000000001</v>
      </c>
      <c r="U302" s="58">
        <f t="shared" si="85"/>
        <v>1</v>
      </c>
      <c r="V302" s="58">
        <f t="shared" si="86"/>
        <v>1</v>
      </c>
      <c r="W302" s="58">
        <f t="shared" si="87"/>
        <v>1</v>
      </c>
      <c r="X302" s="58">
        <f t="shared" si="78"/>
        <v>0</v>
      </c>
      <c r="Y302" s="58">
        <f t="shared" si="81"/>
        <v>36</v>
      </c>
      <c r="Z302" s="6">
        <f t="shared" si="82"/>
        <v>0</v>
      </c>
      <c r="AA302" s="68">
        <f t="shared" si="83"/>
        <v>0</v>
      </c>
      <c r="AC302" s="6" t="str">
        <f t="shared" si="84"/>
        <v>L</v>
      </c>
      <c r="AE302" s="69" t="str">
        <f t="shared" si="75"/>
        <v>1,1</v>
      </c>
    </row>
    <row r="303" spans="1:31" ht="18" customHeight="1" x14ac:dyDescent="0.25">
      <c r="A303" s="106">
        <v>263</v>
      </c>
      <c r="B303" s="107" t="s">
        <v>537</v>
      </c>
      <c r="C303" s="108"/>
      <c r="D303" s="108"/>
      <c r="E303" s="108"/>
      <c r="F303" s="107" t="s">
        <v>538</v>
      </c>
      <c r="G303" s="109"/>
      <c r="H303" s="81">
        <v>2</v>
      </c>
      <c r="I303" s="81">
        <v>58</v>
      </c>
      <c r="J303" s="81">
        <v>28</v>
      </c>
      <c r="K303" s="81">
        <f t="shared" si="73"/>
        <v>2</v>
      </c>
      <c r="L303" s="81">
        <v>4</v>
      </c>
      <c r="M303" s="81">
        <f t="shared" si="76"/>
        <v>4</v>
      </c>
      <c r="N303" s="81" t="str">
        <f t="shared" si="74"/>
        <v>09</v>
      </c>
      <c r="O303" s="110" t="s">
        <v>90</v>
      </c>
      <c r="P303" s="6" t="str">
        <f t="shared" ref="P303:P366" si="89">RIGHT(F303,2)</f>
        <v>21</v>
      </c>
      <c r="Q303" s="6" t="str">
        <f t="shared" si="88"/>
        <v>tc</v>
      </c>
      <c r="R303" s="6" t="str">
        <f t="shared" si="77"/>
        <v>tl</v>
      </c>
      <c r="S303" s="6" t="str">
        <f t="shared" si="79"/>
        <v>L</v>
      </c>
      <c r="T303" s="58">
        <f t="shared" si="80"/>
        <v>1.2</v>
      </c>
      <c r="U303" s="58">
        <f t="shared" si="85"/>
        <v>1</v>
      </c>
      <c r="V303" s="58">
        <f t="shared" si="86"/>
        <v>1</v>
      </c>
      <c r="W303" s="58">
        <f t="shared" si="87"/>
        <v>1</v>
      </c>
      <c r="X303" s="58">
        <f t="shared" si="78"/>
        <v>4</v>
      </c>
      <c r="Y303" s="58">
        <f t="shared" si="81"/>
        <v>40.6</v>
      </c>
      <c r="Z303" s="6">
        <f t="shared" si="82"/>
        <v>0</v>
      </c>
      <c r="AA303" s="68">
        <f t="shared" si="83"/>
        <v>0</v>
      </c>
      <c r="AC303" s="6" t="str">
        <f t="shared" si="84"/>
        <v>L</v>
      </c>
      <c r="AE303" s="69" t="str">
        <f t="shared" si="75"/>
        <v>1,2</v>
      </c>
    </row>
    <row r="304" spans="1:31" ht="18" customHeight="1" thickBot="1" x14ac:dyDescent="0.3">
      <c r="A304" s="106">
        <v>264</v>
      </c>
      <c r="B304" s="94" t="s">
        <v>539</v>
      </c>
      <c r="C304" s="95"/>
      <c r="D304" s="95"/>
      <c r="E304" s="95"/>
      <c r="F304" s="94" t="s">
        <v>540</v>
      </c>
      <c r="G304" s="96"/>
      <c r="H304" s="97">
        <v>3</v>
      </c>
      <c r="I304" s="97">
        <v>58</v>
      </c>
      <c r="J304" s="97">
        <v>42</v>
      </c>
      <c r="K304" s="97">
        <f t="shared" si="73"/>
        <v>2</v>
      </c>
      <c r="L304" s="97">
        <v>6</v>
      </c>
      <c r="M304" s="97">
        <f t="shared" si="76"/>
        <v>6</v>
      </c>
      <c r="N304" s="97" t="str">
        <f t="shared" si="74"/>
        <v>09</v>
      </c>
      <c r="O304" s="98" t="s">
        <v>90</v>
      </c>
      <c r="P304" s="6" t="str">
        <f t="shared" si="89"/>
        <v>21</v>
      </c>
      <c r="Q304" s="6" t="str">
        <f t="shared" si="88"/>
        <v>tc</v>
      </c>
      <c r="R304" s="6" t="str">
        <f t="shared" si="77"/>
        <v>tl</v>
      </c>
      <c r="S304" s="6" t="str">
        <f t="shared" si="79"/>
        <v>L</v>
      </c>
      <c r="T304" s="58">
        <f t="shared" si="80"/>
        <v>1.2</v>
      </c>
      <c r="U304" s="58">
        <f t="shared" si="85"/>
        <v>1</v>
      </c>
      <c r="V304" s="58">
        <f t="shared" si="86"/>
        <v>1</v>
      </c>
      <c r="W304" s="58">
        <f t="shared" si="87"/>
        <v>1</v>
      </c>
      <c r="X304" s="58">
        <f t="shared" si="78"/>
        <v>6</v>
      </c>
      <c r="Y304" s="58">
        <f t="shared" si="81"/>
        <v>60.9</v>
      </c>
      <c r="Z304" s="6">
        <f t="shared" si="82"/>
        <v>0</v>
      </c>
      <c r="AA304" s="68">
        <f t="shared" si="83"/>
        <v>0</v>
      </c>
      <c r="AC304" s="6" t="str">
        <f t="shared" si="84"/>
        <v>L</v>
      </c>
      <c r="AE304" s="69" t="str">
        <f t="shared" si="75"/>
        <v>1,2</v>
      </c>
    </row>
    <row r="305" spans="1:31" ht="14.1" customHeight="1" x14ac:dyDescent="0.25">
      <c r="A305" s="114"/>
      <c r="B305" s="114"/>
      <c r="C305" s="115"/>
      <c r="D305" s="115"/>
      <c r="E305" s="115"/>
      <c r="F305" s="116"/>
      <c r="G305" s="117"/>
      <c r="H305" s="114"/>
      <c r="I305" s="118"/>
      <c r="J305" s="119"/>
      <c r="K305" s="114"/>
      <c r="L305" s="114"/>
      <c r="M305" s="114"/>
      <c r="N305" s="114"/>
      <c r="O305" s="118"/>
      <c r="P305" s="6" t="str">
        <f t="shared" si="89"/>
        <v/>
      </c>
      <c r="Q305" s="6" t="str">
        <f t="shared" si="88"/>
        <v/>
      </c>
      <c r="R305" s="6" t="str">
        <f t="shared" si="77"/>
        <v/>
      </c>
      <c r="S305" s="6" t="str">
        <f t="shared" si="79"/>
        <v/>
      </c>
      <c r="T305" s="58">
        <f t="shared" si="80"/>
        <v>1</v>
      </c>
      <c r="U305" s="58">
        <f t="shared" si="85"/>
        <v>1</v>
      </c>
      <c r="V305" s="58">
        <f t="shared" si="86"/>
        <v>1</v>
      </c>
      <c r="W305" s="58">
        <f t="shared" si="87"/>
        <v>1</v>
      </c>
      <c r="X305" s="58">
        <f t="shared" si="78"/>
        <v>0</v>
      </c>
      <c r="Y305" s="58" t="b">
        <f t="shared" si="81"/>
        <v>0</v>
      </c>
      <c r="Z305" s="6" t="b">
        <f t="shared" si="82"/>
        <v>0</v>
      </c>
      <c r="AA305" s="68">
        <f t="shared" si="83"/>
        <v>0</v>
      </c>
      <c r="AC305" s="6" t="str">
        <f t="shared" si="84"/>
        <v/>
      </c>
    </row>
    <row r="306" spans="1:31" ht="26.25" customHeight="1" x14ac:dyDescent="0.25">
      <c r="A306" s="120" t="s">
        <v>541</v>
      </c>
      <c r="B306" s="120"/>
      <c r="C306" s="121"/>
      <c r="D306" s="121"/>
      <c r="E306" s="121"/>
      <c r="F306" s="120"/>
      <c r="G306" s="122"/>
      <c r="H306" s="120"/>
      <c r="I306" s="120"/>
      <c r="J306" s="120"/>
      <c r="K306" s="120"/>
      <c r="L306" s="120"/>
      <c r="M306" s="120"/>
      <c r="N306" s="120"/>
      <c r="O306" s="120"/>
      <c r="P306" s="6" t="str">
        <f t="shared" si="89"/>
        <v/>
      </c>
      <c r="Q306" s="6" t="str">
        <f t="shared" si="88"/>
        <v/>
      </c>
      <c r="R306" s="6" t="str">
        <f t="shared" si="77"/>
        <v/>
      </c>
      <c r="S306" s="6" t="str">
        <f t="shared" si="79"/>
        <v/>
      </c>
      <c r="T306" s="58">
        <f t="shared" si="80"/>
        <v>1</v>
      </c>
      <c r="U306" s="58">
        <f t="shared" si="85"/>
        <v>1</v>
      </c>
      <c r="V306" s="58">
        <f t="shared" si="86"/>
        <v>1</v>
      </c>
      <c r="W306" s="58">
        <f t="shared" si="87"/>
        <v>1</v>
      </c>
      <c r="X306" s="58">
        <f t="shared" si="78"/>
        <v>0</v>
      </c>
      <c r="Y306" s="58" t="b">
        <f t="shared" si="81"/>
        <v>0</v>
      </c>
      <c r="Z306" s="6" t="b">
        <f t="shared" si="82"/>
        <v>0</v>
      </c>
      <c r="AA306" s="68">
        <f t="shared" si="83"/>
        <v>0</v>
      </c>
      <c r="AC306" s="6" t="str">
        <f t="shared" si="84"/>
        <v/>
      </c>
    </row>
    <row r="307" spans="1:31" ht="8.25" customHeight="1" thickBot="1" x14ac:dyDescent="0.3">
      <c r="A307" s="123"/>
      <c r="B307" s="123"/>
      <c r="C307" s="124"/>
      <c r="D307" s="124"/>
      <c r="E307" s="124"/>
      <c r="F307" s="125"/>
      <c r="G307" s="126"/>
      <c r="H307" s="123"/>
      <c r="I307" s="127"/>
      <c r="J307" s="128"/>
      <c r="K307" s="123"/>
      <c r="L307" s="123"/>
      <c r="M307" s="123"/>
      <c r="N307" s="123"/>
      <c r="O307" s="127"/>
      <c r="P307" s="6" t="str">
        <f t="shared" si="89"/>
        <v/>
      </c>
      <c r="Q307" s="6" t="str">
        <f t="shared" si="88"/>
        <v/>
      </c>
      <c r="R307" s="6" t="str">
        <f t="shared" si="77"/>
        <v/>
      </c>
      <c r="S307" s="6" t="str">
        <f t="shared" si="79"/>
        <v/>
      </c>
      <c r="T307" s="58">
        <f t="shared" si="80"/>
        <v>1</v>
      </c>
      <c r="U307" s="58">
        <f t="shared" si="85"/>
        <v>1</v>
      </c>
      <c r="V307" s="58">
        <f t="shared" si="86"/>
        <v>1</v>
      </c>
      <c r="W307" s="58">
        <f t="shared" si="87"/>
        <v>1</v>
      </c>
      <c r="X307" s="58">
        <f t="shared" si="78"/>
        <v>0</v>
      </c>
      <c r="Y307" s="58" t="b">
        <f t="shared" si="81"/>
        <v>0</v>
      </c>
      <c r="Z307" s="6" t="b">
        <f t="shared" si="82"/>
        <v>0</v>
      </c>
      <c r="AA307" s="68">
        <f t="shared" si="83"/>
        <v>0</v>
      </c>
      <c r="AC307" s="6" t="str">
        <f t="shared" si="84"/>
        <v/>
      </c>
    </row>
    <row r="308" spans="1:31" ht="18.95" customHeight="1" x14ac:dyDescent="0.25">
      <c r="A308" s="129" t="s">
        <v>40</v>
      </c>
      <c r="B308" s="130" t="s">
        <v>41</v>
      </c>
      <c r="C308" s="130" t="s">
        <v>42</v>
      </c>
      <c r="D308" s="130" t="s">
        <v>43</v>
      </c>
      <c r="E308" s="130" t="s">
        <v>44</v>
      </c>
      <c r="F308" s="130" t="s">
        <v>45</v>
      </c>
      <c r="G308" s="130" t="s">
        <v>46</v>
      </c>
      <c r="H308" s="130" t="s">
        <v>47</v>
      </c>
      <c r="I308" s="131" t="s">
        <v>48</v>
      </c>
      <c r="J308" s="132"/>
      <c r="K308" s="131" t="s">
        <v>49</v>
      </c>
      <c r="L308" s="132"/>
      <c r="M308" s="130" t="s">
        <v>50</v>
      </c>
      <c r="N308" s="130" t="s">
        <v>51</v>
      </c>
      <c r="O308" s="133" t="s">
        <v>52</v>
      </c>
      <c r="P308" s="6" t="str">
        <f t="shared" si="89"/>
        <v>ần</v>
      </c>
      <c r="Q308" s="6" t="str">
        <f t="shared" si="88"/>
        <v/>
      </c>
      <c r="R308" s="6" t="str">
        <f t="shared" si="77"/>
        <v/>
      </c>
      <c r="S308" s="6" t="str">
        <f t="shared" si="79"/>
        <v xml:space="preserve"> </v>
      </c>
      <c r="T308" s="58">
        <f t="shared" si="80"/>
        <v>1</v>
      </c>
      <c r="U308" s="58">
        <f t="shared" si="85"/>
        <v>1</v>
      </c>
      <c r="V308" s="58">
        <f t="shared" si="86"/>
        <v>1</v>
      </c>
      <c r="W308" s="58">
        <f t="shared" si="87"/>
        <v>1</v>
      </c>
      <c r="X308" s="58">
        <f t="shared" si="78"/>
        <v>0</v>
      </c>
      <c r="Y308" s="58" t="b">
        <f t="shared" si="81"/>
        <v>0</v>
      </c>
      <c r="Z308" s="6" t="b">
        <f t="shared" si="82"/>
        <v>0</v>
      </c>
      <c r="AA308" s="68">
        <f t="shared" si="83"/>
        <v>0</v>
      </c>
      <c r="AC308" s="6" t="str">
        <f t="shared" si="84"/>
        <v xml:space="preserve"> </v>
      </c>
    </row>
    <row r="309" spans="1:31" ht="57" customHeight="1" x14ac:dyDescent="0.25">
      <c r="A309" s="134"/>
      <c r="B309" s="135"/>
      <c r="C309" s="135"/>
      <c r="D309" s="135"/>
      <c r="E309" s="135"/>
      <c r="F309" s="135"/>
      <c r="G309" s="135"/>
      <c r="H309" s="135"/>
      <c r="I309" s="56" t="s">
        <v>53</v>
      </c>
      <c r="J309" s="56" t="s">
        <v>54</v>
      </c>
      <c r="K309" s="56" t="s">
        <v>55</v>
      </c>
      <c r="L309" s="56" t="s">
        <v>56</v>
      </c>
      <c r="M309" s="135"/>
      <c r="N309" s="135"/>
      <c r="O309" s="136"/>
      <c r="P309" s="6" t="str">
        <f t="shared" si="89"/>
        <v/>
      </c>
      <c r="Q309" s="6" t="str">
        <f t="shared" si="88"/>
        <v/>
      </c>
      <c r="R309" s="6" t="str">
        <f t="shared" si="77"/>
        <v/>
      </c>
      <c r="S309" s="6" t="str">
        <f t="shared" si="79"/>
        <v/>
      </c>
      <c r="T309" s="58">
        <f t="shared" si="80"/>
        <v>1</v>
      </c>
      <c r="U309" s="58">
        <f t="shared" si="85"/>
        <v>1</v>
      </c>
      <c r="V309" s="58">
        <f t="shared" si="86"/>
        <v>1</v>
      </c>
      <c r="W309" s="58">
        <f t="shared" si="87"/>
        <v>1</v>
      </c>
      <c r="X309" s="58">
        <f t="shared" si="78"/>
        <v>0</v>
      </c>
      <c r="Y309" s="58" t="b">
        <f t="shared" si="81"/>
        <v>0</v>
      </c>
      <c r="Z309" s="6" t="b">
        <f t="shared" si="82"/>
        <v>0</v>
      </c>
      <c r="AA309" s="68">
        <f t="shared" si="83"/>
        <v>0</v>
      </c>
      <c r="AC309" s="6" t="str">
        <f t="shared" si="84"/>
        <v/>
      </c>
    </row>
    <row r="310" spans="1:31" ht="18" customHeight="1" x14ac:dyDescent="0.25">
      <c r="A310" s="62">
        <v>265</v>
      </c>
      <c r="B310" s="63" t="s">
        <v>542</v>
      </c>
      <c r="C310" s="64"/>
      <c r="D310" s="64"/>
      <c r="E310" s="64"/>
      <c r="F310" s="63" t="s">
        <v>543</v>
      </c>
      <c r="G310" s="65"/>
      <c r="H310" s="66">
        <v>2</v>
      </c>
      <c r="I310" s="66">
        <v>50</v>
      </c>
      <c r="J310" s="66">
        <v>27</v>
      </c>
      <c r="K310" s="66">
        <f t="shared" ref="K310:K327" si="90">IF(AND(VALUE(N310)=2,J310&gt;0,L310&gt;0,I310&gt;40),2,IF(AND(VALUE(N310)=2,J310&gt;0,L310&gt;0,I310&lt;=40),1,IF(AND(VALUE(N310)&gt;2,J310&gt;0,L310&gt;0,I310&lt;=55),1,IF(AND(VALUE(N310)&gt;2,J310&gt;0,L310&gt;0,I310&gt;55),2,0))))</f>
        <v>2</v>
      </c>
      <c r="L310" s="66">
        <v>6</v>
      </c>
      <c r="M310" s="66">
        <f>IF(AND(VALUE(N310)&gt;1,J310&gt;0),H310*2,0)</f>
        <v>4</v>
      </c>
      <c r="N310" s="66" t="str">
        <f t="shared" ref="N310:N327" si="91">IF(RIGHT(B310,1)="c",MID(B310,4,2),MID(B310,5,2))</f>
        <v>02</v>
      </c>
      <c r="O310" s="67"/>
      <c r="P310" s="6" t="str">
        <f t="shared" si="89"/>
        <v>22</v>
      </c>
      <c r="Q310" s="6" t="str">
        <f t="shared" si="88"/>
        <v>tc</v>
      </c>
      <c r="R310" s="6" t="str">
        <f t="shared" si="77"/>
        <v>tn</v>
      </c>
      <c r="S310" s="6" t="str">
        <f t="shared" si="79"/>
        <v>L</v>
      </c>
      <c r="T310" s="58">
        <f t="shared" si="80"/>
        <v>1.1000000000000001</v>
      </c>
      <c r="U310" s="58">
        <f t="shared" si="85"/>
        <v>1</v>
      </c>
      <c r="V310" s="58">
        <f t="shared" si="86"/>
        <v>1</v>
      </c>
      <c r="W310" s="58">
        <f t="shared" si="87"/>
        <v>1</v>
      </c>
      <c r="X310" s="58">
        <f t="shared" si="78"/>
        <v>6</v>
      </c>
      <c r="Y310" s="58">
        <f t="shared" si="81"/>
        <v>38.700000000000003</v>
      </c>
      <c r="Z310" s="6">
        <f t="shared" si="82"/>
        <v>0</v>
      </c>
      <c r="AA310" s="68">
        <f t="shared" si="83"/>
        <v>0</v>
      </c>
      <c r="AC310" s="6" t="str">
        <f t="shared" si="84"/>
        <v>L</v>
      </c>
      <c r="AE310" s="69" t="str">
        <f t="shared" ref="AE310:AE326" si="92">IF(AND(Q310="tc",AC310="t",N310&lt;&gt;"01"),VLOOKUP(I310,$AO$2:$AP$4,2,1),"")&amp;IF(AND(Q310="tc",AC310="t",N310="01"),VLOOKUP(I310,$AX$2:$AY$4,2,1),"")&amp;IF(AND(Q310="tc",AC310="l",N310&lt;&gt;""),VLOOKUP(I310,$AF$2:$AG$7,2,1),"")&amp;IF(AND(Q310="n",AC310="m",OR(N310="06",N310="07",N310="08")),VLOOKUP(I310,$BD$2:$BE$4,2,1),"")&amp;IF(AND(Q310="n",AC310="m",OR(N310="05",N310="09")),VLOOKUP(I310,$BG$2:$BH$4,2,1),"")&amp;IF(AND(Q310="n",AC310="l",N310&lt;&gt;"01"),VLOOKUP(I310,$BA$2:$BB$6,2,1),"")&amp;IF(AND(Q310="n",AC310="l",N310="01"),VLOOKUP(I310,$BJ$2:$BK$3,2,1),"")&amp;IF(AC310="d",VLOOKUP(H310,$BM$2:$BN$3,2,1),"")</f>
        <v>1,1</v>
      </c>
    </row>
    <row r="311" spans="1:31" ht="18" customHeight="1" x14ac:dyDescent="0.25">
      <c r="A311" s="106">
        <v>266</v>
      </c>
      <c r="B311" s="107" t="s">
        <v>544</v>
      </c>
      <c r="C311" s="108"/>
      <c r="D311" s="108"/>
      <c r="E311" s="108"/>
      <c r="F311" s="107" t="s">
        <v>545</v>
      </c>
      <c r="G311" s="109"/>
      <c r="H311" s="81">
        <v>2</v>
      </c>
      <c r="I311" s="81">
        <v>75</v>
      </c>
      <c r="J311" s="81">
        <v>22</v>
      </c>
      <c r="K311" s="81">
        <f t="shared" si="90"/>
        <v>2</v>
      </c>
      <c r="L311" s="81">
        <v>16</v>
      </c>
      <c r="M311" s="81">
        <f t="shared" ref="M311:M327" si="93">IF(AND(VALUE(N311)&gt;1,J311&gt;0),H311*2,0)</f>
        <v>4</v>
      </c>
      <c r="N311" s="81" t="str">
        <f t="shared" si="91"/>
        <v>03</v>
      </c>
      <c r="O311" s="110"/>
      <c r="P311" s="6" t="str">
        <f t="shared" si="89"/>
        <v>22</v>
      </c>
      <c r="Q311" s="6" t="str">
        <f t="shared" si="88"/>
        <v>tc</v>
      </c>
      <c r="R311" s="6" t="str">
        <f t="shared" si="77"/>
        <v>tl</v>
      </c>
      <c r="S311" s="6" t="str">
        <f t="shared" si="79"/>
        <v>L</v>
      </c>
      <c r="T311" s="58">
        <f t="shared" si="80"/>
        <v>1.4</v>
      </c>
      <c r="U311" s="58">
        <f t="shared" si="85"/>
        <v>1</v>
      </c>
      <c r="V311" s="58">
        <f t="shared" si="86"/>
        <v>1</v>
      </c>
      <c r="W311" s="58">
        <f t="shared" si="87"/>
        <v>1</v>
      </c>
      <c r="X311" s="58">
        <f t="shared" si="78"/>
        <v>16</v>
      </c>
      <c r="Y311" s="58">
        <f t="shared" si="81"/>
        <v>49.8</v>
      </c>
      <c r="Z311" s="6">
        <f t="shared" si="82"/>
        <v>0</v>
      </c>
      <c r="AA311" s="68">
        <f t="shared" si="83"/>
        <v>0</v>
      </c>
      <c r="AC311" s="6" t="str">
        <f t="shared" si="84"/>
        <v>L</v>
      </c>
      <c r="AE311" s="69" t="str">
        <f t="shared" si="92"/>
        <v>1,4</v>
      </c>
    </row>
    <row r="312" spans="1:31" ht="18" customHeight="1" x14ac:dyDescent="0.25">
      <c r="A312" s="106">
        <v>267</v>
      </c>
      <c r="B312" s="107" t="s">
        <v>546</v>
      </c>
      <c r="C312" s="108"/>
      <c r="D312" s="108"/>
      <c r="E312" s="108"/>
      <c r="F312" s="107" t="s">
        <v>547</v>
      </c>
      <c r="G312" s="109"/>
      <c r="H312" s="81">
        <v>2</v>
      </c>
      <c r="I312" s="81">
        <v>75</v>
      </c>
      <c r="J312" s="81">
        <v>22</v>
      </c>
      <c r="K312" s="81">
        <f t="shared" si="90"/>
        <v>2</v>
      </c>
      <c r="L312" s="81">
        <v>16</v>
      </c>
      <c r="M312" s="81">
        <f t="shared" si="93"/>
        <v>4</v>
      </c>
      <c r="N312" s="81" t="str">
        <f t="shared" si="91"/>
        <v>03</v>
      </c>
      <c r="O312" s="110"/>
      <c r="P312" s="6" t="str">
        <f t="shared" si="89"/>
        <v>22</v>
      </c>
      <c r="Q312" s="6" t="str">
        <f t="shared" si="88"/>
        <v>tc</v>
      </c>
      <c r="R312" s="6" t="str">
        <f t="shared" si="77"/>
        <v>tl</v>
      </c>
      <c r="S312" s="6" t="str">
        <f t="shared" si="79"/>
        <v>L</v>
      </c>
      <c r="T312" s="58">
        <f t="shared" si="80"/>
        <v>1.4</v>
      </c>
      <c r="U312" s="58">
        <f t="shared" si="85"/>
        <v>1</v>
      </c>
      <c r="V312" s="58">
        <f t="shared" si="86"/>
        <v>1</v>
      </c>
      <c r="W312" s="58">
        <f t="shared" si="87"/>
        <v>1</v>
      </c>
      <c r="X312" s="58">
        <f t="shared" si="78"/>
        <v>16</v>
      </c>
      <c r="Y312" s="58">
        <f t="shared" si="81"/>
        <v>49.8</v>
      </c>
      <c r="Z312" s="6">
        <f t="shared" si="82"/>
        <v>0</v>
      </c>
      <c r="AA312" s="68">
        <f t="shared" si="83"/>
        <v>0</v>
      </c>
      <c r="AC312" s="6" t="str">
        <f t="shared" si="84"/>
        <v>L</v>
      </c>
      <c r="AE312" s="69" t="str">
        <f t="shared" si="92"/>
        <v>1,4</v>
      </c>
    </row>
    <row r="313" spans="1:31" ht="18" customHeight="1" x14ac:dyDescent="0.25">
      <c r="A313" s="106">
        <v>268</v>
      </c>
      <c r="B313" s="107" t="s">
        <v>468</v>
      </c>
      <c r="C313" s="108"/>
      <c r="D313" s="108"/>
      <c r="E313" s="108"/>
      <c r="F313" s="107" t="s">
        <v>548</v>
      </c>
      <c r="G313" s="109"/>
      <c r="H313" s="81">
        <v>2</v>
      </c>
      <c r="I313" s="81">
        <v>75</v>
      </c>
      <c r="J313" s="81">
        <v>22</v>
      </c>
      <c r="K313" s="81">
        <f t="shared" si="90"/>
        <v>2</v>
      </c>
      <c r="L313" s="81">
        <v>16</v>
      </c>
      <c r="M313" s="81">
        <f t="shared" si="93"/>
        <v>4</v>
      </c>
      <c r="N313" s="81" t="str">
        <f t="shared" si="91"/>
        <v>03</v>
      </c>
      <c r="O313" s="110"/>
      <c r="P313" s="6" t="str">
        <f t="shared" si="89"/>
        <v>22</v>
      </c>
      <c r="Q313" s="6" t="str">
        <f t="shared" si="88"/>
        <v>tc</v>
      </c>
      <c r="R313" s="6" t="str">
        <f t="shared" si="77"/>
        <v>tl</v>
      </c>
      <c r="S313" s="6" t="str">
        <f t="shared" si="79"/>
        <v>L</v>
      </c>
      <c r="T313" s="58">
        <f t="shared" si="80"/>
        <v>1.4</v>
      </c>
      <c r="U313" s="58">
        <f t="shared" si="85"/>
        <v>1</v>
      </c>
      <c r="V313" s="58">
        <f t="shared" si="86"/>
        <v>1</v>
      </c>
      <c r="W313" s="58">
        <f t="shared" si="87"/>
        <v>1</v>
      </c>
      <c r="X313" s="58">
        <f t="shared" si="78"/>
        <v>16</v>
      </c>
      <c r="Y313" s="58">
        <f t="shared" si="81"/>
        <v>49.8</v>
      </c>
      <c r="Z313" s="6">
        <f t="shared" si="82"/>
        <v>0</v>
      </c>
      <c r="AA313" s="68">
        <f t="shared" si="83"/>
        <v>0</v>
      </c>
      <c r="AC313" s="6" t="str">
        <f t="shared" si="84"/>
        <v>L</v>
      </c>
      <c r="AE313" s="69" t="str">
        <f t="shared" si="92"/>
        <v>1,4</v>
      </c>
    </row>
    <row r="314" spans="1:31" ht="18" customHeight="1" x14ac:dyDescent="0.25">
      <c r="A314" s="106">
        <v>269</v>
      </c>
      <c r="B314" s="107" t="s">
        <v>477</v>
      </c>
      <c r="C314" s="108"/>
      <c r="D314" s="108"/>
      <c r="E314" s="108"/>
      <c r="F314" s="107" t="s">
        <v>549</v>
      </c>
      <c r="G314" s="109"/>
      <c r="H314" s="81">
        <v>2</v>
      </c>
      <c r="I314" s="81">
        <v>1</v>
      </c>
      <c r="J314" s="81">
        <v>30</v>
      </c>
      <c r="K314" s="81">
        <f t="shared" si="90"/>
        <v>0</v>
      </c>
      <c r="L314" s="81">
        <v>0</v>
      </c>
      <c r="M314" s="81">
        <f t="shared" si="93"/>
        <v>4</v>
      </c>
      <c r="N314" s="81" t="str">
        <f t="shared" si="91"/>
        <v>04</v>
      </c>
      <c r="O314" s="110"/>
      <c r="P314" s="6" t="str">
        <f t="shared" si="89"/>
        <v>22</v>
      </c>
      <c r="Q314" s="6" t="str">
        <f t="shared" si="88"/>
        <v>tc</v>
      </c>
      <c r="R314" s="6" t="str">
        <f t="shared" si="77"/>
        <v/>
      </c>
      <c r="S314" s="6" t="str">
        <f t="shared" si="79"/>
        <v>L</v>
      </c>
      <c r="T314" s="58">
        <f t="shared" si="80"/>
        <v>1</v>
      </c>
      <c r="U314" s="58">
        <f t="shared" si="85"/>
        <v>1</v>
      </c>
      <c r="V314" s="58">
        <f t="shared" si="86"/>
        <v>1</v>
      </c>
      <c r="W314" s="58">
        <f t="shared" si="87"/>
        <v>1</v>
      </c>
      <c r="X314" s="58">
        <f t="shared" si="78"/>
        <v>0</v>
      </c>
      <c r="Y314" s="58">
        <f t="shared" si="81"/>
        <v>33</v>
      </c>
      <c r="Z314" s="6">
        <f t="shared" si="82"/>
        <v>0</v>
      </c>
      <c r="AA314" s="68">
        <f t="shared" si="83"/>
        <v>0</v>
      </c>
      <c r="AC314" s="6" t="str">
        <f t="shared" si="84"/>
        <v>L</v>
      </c>
      <c r="AE314" s="69" t="str">
        <f t="shared" si="92"/>
        <v>1</v>
      </c>
    </row>
    <row r="315" spans="1:31" ht="18" customHeight="1" x14ac:dyDescent="0.25">
      <c r="A315" s="106">
        <v>270</v>
      </c>
      <c r="B315" s="107" t="s">
        <v>479</v>
      </c>
      <c r="C315" s="108"/>
      <c r="D315" s="108"/>
      <c r="E315" s="108"/>
      <c r="F315" s="107" t="s">
        <v>550</v>
      </c>
      <c r="G315" s="109"/>
      <c r="H315" s="81">
        <v>2</v>
      </c>
      <c r="I315" s="81">
        <v>15</v>
      </c>
      <c r="J315" s="81">
        <v>30</v>
      </c>
      <c r="K315" s="81">
        <f t="shared" si="90"/>
        <v>0</v>
      </c>
      <c r="L315" s="81">
        <v>0</v>
      </c>
      <c r="M315" s="81">
        <f t="shared" si="93"/>
        <v>4</v>
      </c>
      <c r="N315" s="81" t="str">
        <f t="shared" si="91"/>
        <v>04</v>
      </c>
      <c r="O315" s="110"/>
      <c r="P315" s="6" t="str">
        <f t="shared" si="89"/>
        <v>22</v>
      </c>
      <c r="Q315" s="6" t="str">
        <f t="shared" si="88"/>
        <v>tc</v>
      </c>
      <c r="R315" s="6" t="str">
        <f t="shared" si="77"/>
        <v/>
      </c>
      <c r="S315" s="6" t="str">
        <f t="shared" si="79"/>
        <v>L</v>
      </c>
      <c r="T315" s="58">
        <f t="shared" si="80"/>
        <v>1</v>
      </c>
      <c r="U315" s="58">
        <f t="shared" si="85"/>
        <v>1</v>
      </c>
      <c r="V315" s="58">
        <f t="shared" si="86"/>
        <v>1</v>
      </c>
      <c r="W315" s="58">
        <f t="shared" si="87"/>
        <v>1</v>
      </c>
      <c r="X315" s="58">
        <f t="shared" si="78"/>
        <v>0</v>
      </c>
      <c r="Y315" s="58">
        <f t="shared" si="81"/>
        <v>33</v>
      </c>
      <c r="Z315" s="6">
        <f t="shared" si="82"/>
        <v>0</v>
      </c>
      <c r="AA315" s="68">
        <f t="shared" si="83"/>
        <v>0</v>
      </c>
      <c r="AC315" s="6" t="str">
        <f t="shared" si="84"/>
        <v>L</v>
      </c>
      <c r="AE315" s="69" t="str">
        <f t="shared" si="92"/>
        <v>1</v>
      </c>
    </row>
    <row r="316" spans="1:31" ht="18" customHeight="1" x14ac:dyDescent="0.25">
      <c r="A316" s="106">
        <v>271</v>
      </c>
      <c r="B316" s="107" t="s">
        <v>484</v>
      </c>
      <c r="C316" s="108"/>
      <c r="D316" s="108"/>
      <c r="E316" s="108"/>
      <c r="F316" s="107" t="s">
        <v>551</v>
      </c>
      <c r="G316" s="109"/>
      <c r="H316" s="81">
        <v>2</v>
      </c>
      <c r="I316" s="81">
        <v>1</v>
      </c>
      <c r="J316" s="81">
        <v>30</v>
      </c>
      <c r="K316" s="81">
        <f t="shared" si="90"/>
        <v>0</v>
      </c>
      <c r="L316" s="81">
        <v>0</v>
      </c>
      <c r="M316" s="81">
        <f t="shared" si="93"/>
        <v>4</v>
      </c>
      <c r="N316" s="81" t="str">
        <f t="shared" si="91"/>
        <v>04</v>
      </c>
      <c r="O316" s="110"/>
      <c r="P316" s="6" t="str">
        <f t="shared" si="89"/>
        <v>22</v>
      </c>
      <c r="Q316" s="6" t="str">
        <f t="shared" si="88"/>
        <v>tc</v>
      </c>
      <c r="R316" s="6" t="str">
        <f t="shared" si="77"/>
        <v/>
      </c>
      <c r="S316" s="6" t="str">
        <f t="shared" si="79"/>
        <v>L</v>
      </c>
      <c r="T316" s="58">
        <f t="shared" si="80"/>
        <v>1</v>
      </c>
      <c r="U316" s="58">
        <f t="shared" si="85"/>
        <v>1</v>
      </c>
      <c r="V316" s="58">
        <f t="shared" si="86"/>
        <v>1</v>
      </c>
      <c r="W316" s="58">
        <f t="shared" si="87"/>
        <v>1</v>
      </c>
      <c r="X316" s="58">
        <f t="shared" si="78"/>
        <v>0</v>
      </c>
      <c r="Y316" s="58">
        <f t="shared" si="81"/>
        <v>33</v>
      </c>
      <c r="Z316" s="6">
        <f t="shared" si="82"/>
        <v>0</v>
      </c>
      <c r="AA316" s="68">
        <f t="shared" si="83"/>
        <v>0</v>
      </c>
      <c r="AC316" s="6" t="str">
        <f t="shared" si="84"/>
        <v>L</v>
      </c>
      <c r="AE316" s="69" t="str">
        <f t="shared" si="92"/>
        <v>1</v>
      </c>
    </row>
    <row r="317" spans="1:31" ht="18" customHeight="1" x14ac:dyDescent="0.25">
      <c r="A317" s="106">
        <v>272</v>
      </c>
      <c r="B317" s="107" t="s">
        <v>486</v>
      </c>
      <c r="C317" s="108"/>
      <c r="D317" s="108"/>
      <c r="E317" s="108"/>
      <c r="F317" s="107" t="s">
        <v>552</v>
      </c>
      <c r="G317" s="109"/>
      <c r="H317" s="81">
        <v>2</v>
      </c>
      <c r="I317" s="81">
        <v>10</v>
      </c>
      <c r="J317" s="81">
        <v>30</v>
      </c>
      <c r="K317" s="81">
        <f t="shared" si="90"/>
        <v>0</v>
      </c>
      <c r="L317" s="81">
        <v>0</v>
      </c>
      <c r="M317" s="81">
        <f t="shared" si="93"/>
        <v>4</v>
      </c>
      <c r="N317" s="81" t="str">
        <f t="shared" si="91"/>
        <v>04</v>
      </c>
      <c r="O317" s="110"/>
      <c r="P317" s="6" t="str">
        <f t="shared" si="89"/>
        <v>22</v>
      </c>
      <c r="Q317" s="6" t="str">
        <f t="shared" si="88"/>
        <v>tc</v>
      </c>
      <c r="R317" s="6" t="str">
        <f t="shared" si="77"/>
        <v/>
      </c>
      <c r="S317" s="6" t="str">
        <f t="shared" si="79"/>
        <v>L</v>
      </c>
      <c r="T317" s="58">
        <f t="shared" si="80"/>
        <v>1</v>
      </c>
      <c r="U317" s="58">
        <f t="shared" si="85"/>
        <v>1</v>
      </c>
      <c r="V317" s="58">
        <f t="shared" si="86"/>
        <v>1</v>
      </c>
      <c r="W317" s="58">
        <f t="shared" si="87"/>
        <v>1</v>
      </c>
      <c r="X317" s="58">
        <f t="shared" si="78"/>
        <v>0</v>
      </c>
      <c r="Y317" s="58">
        <f t="shared" si="81"/>
        <v>33</v>
      </c>
      <c r="Z317" s="6">
        <f t="shared" si="82"/>
        <v>0</v>
      </c>
      <c r="AA317" s="68">
        <f t="shared" si="83"/>
        <v>0</v>
      </c>
      <c r="AC317" s="6" t="str">
        <f t="shared" si="84"/>
        <v>L</v>
      </c>
      <c r="AE317" s="69" t="str">
        <f t="shared" si="92"/>
        <v>1</v>
      </c>
    </row>
    <row r="318" spans="1:31" ht="18" customHeight="1" x14ac:dyDescent="0.25">
      <c r="A318" s="106">
        <v>273</v>
      </c>
      <c r="B318" s="107" t="s">
        <v>489</v>
      </c>
      <c r="C318" s="108"/>
      <c r="D318" s="108"/>
      <c r="E318" s="108"/>
      <c r="F318" s="107" t="s">
        <v>553</v>
      </c>
      <c r="G318" s="109"/>
      <c r="H318" s="81">
        <v>2</v>
      </c>
      <c r="I318" s="81">
        <v>21</v>
      </c>
      <c r="J318" s="81">
        <v>30</v>
      </c>
      <c r="K318" s="81">
        <f t="shared" si="90"/>
        <v>0</v>
      </c>
      <c r="L318" s="81">
        <v>0</v>
      </c>
      <c r="M318" s="81">
        <f t="shared" si="93"/>
        <v>4</v>
      </c>
      <c r="N318" s="81" t="str">
        <f t="shared" si="91"/>
        <v>04</v>
      </c>
      <c r="O318" s="110"/>
      <c r="P318" s="6" t="str">
        <f t="shared" si="89"/>
        <v>22</v>
      </c>
      <c r="Q318" s="6" t="str">
        <f t="shared" si="88"/>
        <v>tc</v>
      </c>
      <c r="R318" s="6" t="str">
        <f t="shared" si="77"/>
        <v/>
      </c>
      <c r="S318" s="6" t="str">
        <f t="shared" si="79"/>
        <v>L</v>
      </c>
      <c r="T318" s="58">
        <f t="shared" si="80"/>
        <v>1</v>
      </c>
      <c r="U318" s="58">
        <f t="shared" si="85"/>
        <v>1</v>
      </c>
      <c r="V318" s="58">
        <f t="shared" si="86"/>
        <v>1</v>
      </c>
      <c r="W318" s="58">
        <f t="shared" si="87"/>
        <v>1</v>
      </c>
      <c r="X318" s="58">
        <f t="shared" si="78"/>
        <v>0</v>
      </c>
      <c r="Y318" s="58">
        <f t="shared" si="81"/>
        <v>33</v>
      </c>
      <c r="Z318" s="6">
        <f t="shared" si="82"/>
        <v>0</v>
      </c>
      <c r="AA318" s="68">
        <f t="shared" si="83"/>
        <v>0</v>
      </c>
      <c r="AC318" s="6" t="str">
        <f t="shared" si="84"/>
        <v>L</v>
      </c>
      <c r="AE318" s="69" t="str">
        <f t="shared" si="92"/>
        <v>1</v>
      </c>
    </row>
    <row r="319" spans="1:31" ht="18" customHeight="1" x14ac:dyDescent="0.25">
      <c r="A319" s="106">
        <v>274</v>
      </c>
      <c r="B319" s="107" t="s">
        <v>491</v>
      </c>
      <c r="C319" s="108"/>
      <c r="D319" s="108"/>
      <c r="E319" s="108"/>
      <c r="F319" s="107" t="s">
        <v>554</v>
      </c>
      <c r="G319" s="109"/>
      <c r="H319" s="81">
        <v>2</v>
      </c>
      <c r="I319" s="81">
        <v>27</v>
      </c>
      <c r="J319" s="81">
        <v>30</v>
      </c>
      <c r="K319" s="81">
        <f t="shared" si="90"/>
        <v>0</v>
      </c>
      <c r="L319" s="81">
        <v>0</v>
      </c>
      <c r="M319" s="81">
        <f t="shared" si="93"/>
        <v>4</v>
      </c>
      <c r="N319" s="81" t="str">
        <f t="shared" si="91"/>
        <v>04</v>
      </c>
      <c r="O319" s="110"/>
      <c r="P319" s="6" t="str">
        <f t="shared" si="89"/>
        <v>22</v>
      </c>
      <c r="Q319" s="6" t="str">
        <f t="shared" si="88"/>
        <v>tc</v>
      </c>
      <c r="R319" s="6" t="str">
        <f t="shared" si="77"/>
        <v/>
      </c>
      <c r="S319" s="6" t="str">
        <f t="shared" si="79"/>
        <v>L</v>
      </c>
      <c r="T319" s="58">
        <f t="shared" si="80"/>
        <v>1</v>
      </c>
      <c r="U319" s="58">
        <f t="shared" si="85"/>
        <v>1</v>
      </c>
      <c r="V319" s="58">
        <f t="shared" si="86"/>
        <v>1</v>
      </c>
      <c r="W319" s="58">
        <f t="shared" si="87"/>
        <v>1</v>
      </c>
      <c r="X319" s="58">
        <f t="shared" si="78"/>
        <v>0</v>
      </c>
      <c r="Y319" s="58">
        <f t="shared" si="81"/>
        <v>33</v>
      </c>
      <c r="Z319" s="6">
        <f t="shared" si="82"/>
        <v>0</v>
      </c>
      <c r="AA319" s="68">
        <f t="shared" si="83"/>
        <v>0</v>
      </c>
      <c r="AC319" s="6" t="str">
        <f t="shared" si="84"/>
        <v>L</v>
      </c>
      <c r="AE319" s="69" t="str">
        <f t="shared" si="92"/>
        <v>1</v>
      </c>
    </row>
    <row r="320" spans="1:31" ht="18" customHeight="1" x14ac:dyDescent="0.25">
      <c r="A320" s="106">
        <v>275</v>
      </c>
      <c r="B320" s="107" t="s">
        <v>493</v>
      </c>
      <c r="C320" s="108"/>
      <c r="D320" s="108"/>
      <c r="E320" s="108"/>
      <c r="F320" s="107" t="s">
        <v>555</v>
      </c>
      <c r="G320" s="109"/>
      <c r="H320" s="81">
        <v>2</v>
      </c>
      <c r="I320" s="81">
        <v>48</v>
      </c>
      <c r="J320" s="81">
        <v>30</v>
      </c>
      <c r="K320" s="81">
        <f t="shared" si="90"/>
        <v>0</v>
      </c>
      <c r="L320" s="81">
        <v>0</v>
      </c>
      <c r="M320" s="81">
        <f t="shared" si="93"/>
        <v>4</v>
      </c>
      <c r="N320" s="81" t="str">
        <f t="shared" si="91"/>
        <v>05</v>
      </c>
      <c r="O320" s="110"/>
      <c r="P320" s="6" t="str">
        <f t="shared" si="89"/>
        <v>22</v>
      </c>
      <c r="Q320" s="6" t="str">
        <f t="shared" si="88"/>
        <v>tc</v>
      </c>
      <c r="R320" s="6" t="str">
        <f t="shared" si="77"/>
        <v/>
      </c>
      <c r="S320" s="6" t="str">
        <f t="shared" si="79"/>
        <v>L</v>
      </c>
      <c r="T320" s="58">
        <f t="shared" si="80"/>
        <v>1.1000000000000001</v>
      </c>
      <c r="U320" s="58">
        <f t="shared" si="85"/>
        <v>1</v>
      </c>
      <c r="V320" s="58">
        <f t="shared" si="86"/>
        <v>1</v>
      </c>
      <c r="W320" s="58">
        <f t="shared" si="87"/>
        <v>1</v>
      </c>
      <c r="X320" s="58">
        <f t="shared" si="78"/>
        <v>0</v>
      </c>
      <c r="Y320" s="58">
        <f t="shared" si="81"/>
        <v>36</v>
      </c>
      <c r="Z320" s="6">
        <f t="shared" si="82"/>
        <v>0</v>
      </c>
      <c r="AA320" s="68">
        <f t="shared" si="83"/>
        <v>0</v>
      </c>
      <c r="AC320" s="6" t="str">
        <f t="shared" si="84"/>
        <v>L</v>
      </c>
      <c r="AE320" s="69" t="str">
        <f t="shared" si="92"/>
        <v>1,1</v>
      </c>
    </row>
    <row r="321" spans="1:31" ht="18" customHeight="1" x14ac:dyDescent="0.25">
      <c r="A321" s="106">
        <v>276</v>
      </c>
      <c r="B321" s="107" t="s">
        <v>556</v>
      </c>
      <c r="C321" s="108"/>
      <c r="D321" s="108"/>
      <c r="E321" s="108"/>
      <c r="F321" s="107" t="s">
        <v>557</v>
      </c>
      <c r="G321" s="109"/>
      <c r="H321" s="81">
        <v>2</v>
      </c>
      <c r="I321" s="81">
        <v>1</v>
      </c>
      <c r="J321" s="81">
        <v>28</v>
      </c>
      <c r="K321" s="81">
        <f t="shared" si="90"/>
        <v>1</v>
      </c>
      <c r="L321" s="81">
        <v>4</v>
      </c>
      <c r="M321" s="81">
        <f t="shared" si="93"/>
        <v>4</v>
      </c>
      <c r="N321" s="81" t="str">
        <f t="shared" si="91"/>
        <v>06</v>
      </c>
      <c r="O321" s="110"/>
      <c r="P321" s="6" t="str">
        <f t="shared" si="89"/>
        <v>22</v>
      </c>
      <c r="Q321" s="6" t="str">
        <f t="shared" si="88"/>
        <v>tc</v>
      </c>
      <c r="R321" s="6" t="str">
        <f t="shared" si="77"/>
        <v>tn</v>
      </c>
      <c r="S321" s="6" t="str">
        <f t="shared" si="79"/>
        <v>L</v>
      </c>
      <c r="T321" s="58">
        <f t="shared" si="80"/>
        <v>1</v>
      </c>
      <c r="U321" s="58">
        <f t="shared" si="85"/>
        <v>1</v>
      </c>
      <c r="V321" s="58">
        <f t="shared" si="86"/>
        <v>1</v>
      </c>
      <c r="W321" s="58">
        <f t="shared" si="87"/>
        <v>1</v>
      </c>
      <c r="X321" s="58">
        <f t="shared" si="78"/>
        <v>2</v>
      </c>
      <c r="Y321" s="58">
        <f t="shared" si="81"/>
        <v>33</v>
      </c>
      <c r="Z321" s="6">
        <f t="shared" si="82"/>
        <v>0</v>
      </c>
      <c r="AA321" s="68">
        <f t="shared" si="83"/>
        <v>0</v>
      </c>
      <c r="AC321" s="6" t="str">
        <f t="shared" si="84"/>
        <v>L</v>
      </c>
      <c r="AE321" s="69" t="str">
        <f t="shared" si="92"/>
        <v>1</v>
      </c>
    </row>
    <row r="322" spans="1:31" ht="18" customHeight="1" x14ac:dyDescent="0.25">
      <c r="A322" s="106">
        <v>277</v>
      </c>
      <c r="B322" s="107" t="s">
        <v>397</v>
      </c>
      <c r="C322" s="108"/>
      <c r="D322" s="108"/>
      <c r="E322" s="108"/>
      <c r="F322" s="107" t="s">
        <v>558</v>
      </c>
      <c r="G322" s="109"/>
      <c r="H322" s="81">
        <v>2</v>
      </c>
      <c r="I322" s="81">
        <v>21</v>
      </c>
      <c r="J322" s="81">
        <v>0</v>
      </c>
      <c r="K322" s="81">
        <f t="shared" si="90"/>
        <v>0</v>
      </c>
      <c r="L322" s="81">
        <v>68</v>
      </c>
      <c r="M322" s="81">
        <f t="shared" si="93"/>
        <v>0</v>
      </c>
      <c r="N322" s="81" t="str">
        <f t="shared" si="91"/>
        <v>07</v>
      </c>
      <c r="O322" s="110"/>
      <c r="P322" s="6" t="str">
        <f t="shared" si="89"/>
        <v>22</v>
      </c>
      <c r="Q322" s="6" t="str">
        <f t="shared" si="88"/>
        <v>tc</v>
      </c>
      <c r="R322" s="6" t="str">
        <f t="shared" si="77"/>
        <v/>
      </c>
      <c r="S322" s="6" t="str">
        <f t="shared" si="79"/>
        <v>T</v>
      </c>
      <c r="T322" s="58">
        <f t="shared" si="80"/>
        <v>22</v>
      </c>
      <c r="U322" s="58">
        <f t="shared" si="85"/>
        <v>1</v>
      </c>
      <c r="V322" s="58">
        <f t="shared" si="86"/>
        <v>1</v>
      </c>
      <c r="W322" s="58">
        <f t="shared" si="87"/>
        <v>1</v>
      </c>
      <c r="X322" s="58">
        <f t="shared" si="78"/>
        <v>0</v>
      </c>
      <c r="Y322" s="58">
        <f t="shared" si="81"/>
        <v>44</v>
      </c>
      <c r="Z322" s="6">
        <f t="shared" si="82"/>
        <v>0</v>
      </c>
      <c r="AA322" s="68">
        <f t="shared" si="83"/>
        <v>0</v>
      </c>
      <c r="AB322" s="7" t="s">
        <v>559</v>
      </c>
      <c r="AC322" s="6" t="str">
        <f t="shared" si="84"/>
        <v>T</v>
      </c>
      <c r="AE322" s="69" t="str">
        <f t="shared" si="92"/>
        <v>22</v>
      </c>
    </row>
    <row r="323" spans="1:31" ht="18" customHeight="1" x14ac:dyDescent="0.25">
      <c r="A323" s="106">
        <v>278</v>
      </c>
      <c r="B323" s="107" t="s">
        <v>560</v>
      </c>
      <c r="C323" s="108"/>
      <c r="D323" s="108"/>
      <c r="E323" s="108"/>
      <c r="F323" s="107" t="s">
        <v>561</v>
      </c>
      <c r="G323" s="109"/>
      <c r="H323" s="81">
        <v>2</v>
      </c>
      <c r="I323" s="81">
        <v>21</v>
      </c>
      <c r="J323" s="81">
        <v>0</v>
      </c>
      <c r="K323" s="81">
        <f t="shared" si="90"/>
        <v>0</v>
      </c>
      <c r="L323" s="81">
        <v>68</v>
      </c>
      <c r="M323" s="81">
        <f t="shared" si="93"/>
        <v>0</v>
      </c>
      <c r="N323" s="81" t="str">
        <f t="shared" si="91"/>
        <v>07</v>
      </c>
      <c r="O323" s="110"/>
      <c r="P323" s="6" t="str">
        <f t="shared" si="89"/>
        <v>22</v>
      </c>
      <c r="Q323" s="6" t="str">
        <f t="shared" si="88"/>
        <v>tc</v>
      </c>
      <c r="R323" s="6" t="str">
        <f t="shared" si="77"/>
        <v/>
      </c>
      <c r="S323" s="6" t="str">
        <f t="shared" si="79"/>
        <v>T</v>
      </c>
      <c r="T323" s="58">
        <f t="shared" si="80"/>
        <v>22</v>
      </c>
      <c r="U323" s="58">
        <f t="shared" si="85"/>
        <v>1</v>
      </c>
      <c r="V323" s="58">
        <f t="shared" si="86"/>
        <v>1</v>
      </c>
      <c r="W323" s="58">
        <f t="shared" si="87"/>
        <v>1</v>
      </c>
      <c r="X323" s="58">
        <f t="shared" si="78"/>
        <v>0</v>
      </c>
      <c r="Y323" s="58">
        <f t="shared" si="81"/>
        <v>44</v>
      </c>
      <c r="Z323" s="6">
        <f t="shared" si="82"/>
        <v>0</v>
      </c>
      <c r="AA323" s="68">
        <f t="shared" si="83"/>
        <v>0</v>
      </c>
      <c r="AB323" s="7" t="s">
        <v>562</v>
      </c>
      <c r="AC323" s="6" t="str">
        <f t="shared" si="84"/>
        <v>T</v>
      </c>
      <c r="AE323" s="69" t="str">
        <f t="shared" si="92"/>
        <v>22</v>
      </c>
    </row>
    <row r="324" spans="1:31" ht="18" customHeight="1" x14ac:dyDescent="0.25">
      <c r="A324" s="106">
        <v>279</v>
      </c>
      <c r="B324" s="107" t="s">
        <v>563</v>
      </c>
      <c r="C324" s="108"/>
      <c r="D324" s="108"/>
      <c r="E324" s="108"/>
      <c r="F324" s="107" t="s">
        <v>564</v>
      </c>
      <c r="G324" s="109"/>
      <c r="H324" s="81">
        <v>2</v>
      </c>
      <c r="I324" s="81">
        <v>10</v>
      </c>
      <c r="J324" s="81">
        <v>30</v>
      </c>
      <c r="K324" s="81">
        <f t="shared" si="90"/>
        <v>0</v>
      </c>
      <c r="L324" s="81">
        <v>0</v>
      </c>
      <c r="M324" s="81">
        <f t="shared" si="93"/>
        <v>4</v>
      </c>
      <c r="N324" s="81" t="str">
        <f t="shared" si="91"/>
        <v>08</v>
      </c>
      <c r="O324" s="110"/>
      <c r="P324" s="6" t="str">
        <f t="shared" si="89"/>
        <v>22</v>
      </c>
      <c r="Q324" s="6" t="str">
        <f t="shared" si="88"/>
        <v>tc</v>
      </c>
      <c r="R324" s="6" t="str">
        <f t="shared" si="77"/>
        <v/>
      </c>
      <c r="S324" s="6" t="str">
        <f t="shared" si="79"/>
        <v>L</v>
      </c>
      <c r="T324" s="58">
        <f t="shared" si="80"/>
        <v>1</v>
      </c>
      <c r="U324" s="58">
        <f t="shared" si="85"/>
        <v>1</v>
      </c>
      <c r="V324" s="58">
        <f t="shared" si="86"/>
        <v>1</v>
      </c>
      <c r="W324" s="58">
        <f t="shared" si="87"/>
        <v>1</v>
      </c>
      <c r="X324" s="58">
        <f t="shared" si="78"/>
        <v>0</v>
      </c>
      <c r="Y324" s="58">
        <f t="shared" si="81"/>
        <v>33</v>
      </c>
      <c r="Z324" s="6">
        <f t="shared" si="82"/>
        <v>0</v>
      </c>
      <c r="AA324" s="68">
        <f t="shared" si="83"/>
        <v>0</v>
      </c>
      <c r="AC324" s="6" t="str">
        <f t="shared" si="84"/>
        <v>L</v>
      </c>
      <c r="AE324" s="69" t="str">
        <f t="shared" si="92"/>
        <v>1</v>
      </c>
    </row>
    <row r="325" spans="1:31" ht="18" customHeight="1" x14ac:dyDescent="0.25">
      <c r="A325" s="106">
        <v>280</v>
      </c>
      <c r="B325" s="107" t="s">
        <v>565</v>
      </c>
      <c r="C325" s="108"/>
      <c r="D325" s="108"/>
      <c r="E325" s="108"/>
      <c r="F325" s="107" t="s">
        <v>566</v>
      </c>
      <c r="G325" s="109"/>
      <c r="H325" s="81">
        <v>2</v>
      </c>
      <c r="I325" s="81">
        <v>4</v>
      </c>
      <c r="J325" s="81">
        <v>30</v>
      </c>
      <c r="K325" s="81">
        <f t="shared" si="90"/>
        <v>0</v>
      </c>
      <c r="L325" s="81">
        <v>0</v>
      </c>
      <c r="M325" s="81">
        <f t="shared" si="93"/>
        <v>4</v>
      </c>
      <c r="N325" s="81" t="str">
        <f t="shared" si="91"/>
        <v>08</v>
      </c>
      <c r="O325" s="110"/>
      <c r="P325" s="6" t="str">
        <f t="shared" si="89"/>
        <v>22</v>
      </c>
      <c r="Q325" s="6" t="str">
        <f t="shared" si="88"/>
        <v>tc</v>
      </c>
      <c r="R325" s="6" t="str">
        <f t="shared" si="77"/>
        <v/>
      </c>
      <c r="S325" s="6" t="str">
        <f t="shared" si="79"/>
        <v>L</v>
      </c>
      <c r="T325" s="58">
        <f t="shared" si="80"/>
        <v>1</v>
      </c>
      <c r="U325" s="58">
        <f t="shared" si="85"/>
        <v>1</v>
      </c>
      <c r="V325" s="58">
        <f t="shared" si="86"/>
        <v>1</v>
      </c>
      <c r="W325" s="58">
        <f t="shared" si="87"/>
        <v>1</v>
      </c>
      <c r="X325" s="58">
        <f t="shared" si="78"/>
        <v>0</v>
      </c>
      <c r="Y325" s="58">
        <f t="shared" si="81"/>
        <v>33</v>
      </c>
      <c r="Z325" s="6">
        <f t="shared" si="82"/>
        <v>0</v>
      </c>
      <c r="AA325" s="68">
        <f t="shared" si="83"/>
        <v>0</v>
      </c>
      <c r="AC325" s="6" t="str">
        <f t="shared" si="84"/>
        <v>L</v>
      </c>
      <c r="AE325" s="69" t="str">
        <f t="shared" si="92"/>
        <v>1</v>
      </c>
    </row>
    <row r="326" spans="1:31" ht="18" customHeight="1" x14ac:dyDescent="0.25">
      <c r="A326" s="106">
        <v>281</v>
      </c>
      <c r="B326" s="107" t="s">
        <v>567</v>
      </c>
      <c r="C326" s="108"/>
      <c r="D326" s="108"/>
      <c r="E326" s="108"/>
      <c r="F326" s="107" t="s">
        <v>568</v>
      </c>
      <c r="G326" s="109"/>
      <c r="H326" s="81">
        <v>2</v>
      </c>
      <c r="I326" s="81">
        <v>27</v>
      </c>
      <c r="J326" s="81">
        <v>28</v>
      </c>
      <c r="K326" s="81">
        <f t="shared" si="90"/>
        <v>1</v>
      </c>
      <c r="L326" s="81">
        <v>4</v>
      </c>
      <c r="M326" s="81">
        <f t="shared" si="93"/>
        <v>4</v>
      </c>
      <c r="N326" s="81" t="str">
        <f t="shared" si="91"/>
        <v>09</v>
      </c>
      <c r="O326" s="110"/>
      <c r="P326" s="6" t="str">
        <f t="shared" si="89"/>
        <v>22</v>
      </c>
      <c r="Q326" s="6" t="str">
        <f t="shared" si="88"/>
        <v>tc</v>
      </c>
      <c r="R326" s="6" t="str">
        <f t="shared" si="77"/>
        <v>tl</v>
      </c>
      <c r="S326" s="6" t="str">
        <f t="shared" si="79"/>
        <v>L</v>
      </c>
      <c r="T326" s="58">
        <f t="shared" si="80"/>
        <v>1</v>
      </c>
      <c r="U326" s="58">
        <f t="shared" si="85"/>
        <v>1</v>
      </c>
      <c r="V326" s="58">
        <f t="shared" si="86"/>
        <v>1</v>
      </c>
      <c r="W326" s="58">
        <f t="shared" si="87"/>
        <v>1</v>
      </c>
      <c r="X326" s="58">
        <f t="shared" si="78"/>
        <v>2</v>
      </c>
      <c r="Y326" s="58">
        <f t="shared" si="81"/>
        <v>33</v>
      </c>
      <c r="Z326" s="6">
        <f t="shared" si="82"/>
        <v>0</v>
      </c>
      <c r="AA326" s="68">
        <f t="shared" si="83"/>
        <v>0</v>
      </c>
      <c r="AC326" s="6" t="str">
        <f t="shared" si="84"/>
        <v>L</v>
      </c>
      <c r="AE326" s="69" t="str">
        <f t="shared" si="92"/>
        <v>1</v>
      </c>
    </row>
    <row r="327" spans="1:31" ht="18" customHeight="1" thickBot="1" x14ac:dyDescent="0.3">
      <c r="A327" s="106">
        <v>282</v>
      </c>
      <c r="B327" s="94" t="s">
        <v>569</v>
      </c>
      <c r="C327" s="95"/>
      <c r="D327" s="95"/>
      <c r="E327" s="95"/>
      <c r="F327" s="94" t="s">
        <v>570</v>
      </c>
      <c r="G327" s="96"/>
      <c r="H327" s="97">
        <v>4</v>
      </c>
      <c r="I327" s="97">
        <v>27</v>
      </c>
      <c r="J327" s="97">
        <v>0</v>
      </c>
      <c r="K327" s="97">
        <f t="shared" si="90"/>
        <v>0</v>
      </c>
      <c r="L327" s="97">
        <v>192</v>
      </c>
      <c r="M327" s="97">
        <f t="shared" si="93"/>
        <v>0</v>
      </c>
      <c r="N327" s="97" t="str">
        <f t="shared" si="91"/>
        <v>09</v>
      </c>
      <c r="O327" s="98"/>
      <c r="P327" s="6" t="str">
        <f t="shared" si="89"/>
        <v>22</v>
      </c>
      <c r="Q327" s="6" t="str">
        <f t="shared" si="88"/>
        <v>tc</v>
      </c>
      <c r="R327" s="6" t="str">
        <f t="shared" si="77"/>
        <v/>
      </c>
      <c r="S327" s="6" t="str">
        <f t="shared" si="79"/>
        <v>D</v>
      </c>
      <c r="T327" s="58">
        <f t="shared" si="80"/>
        <v>1</v>
      </c>
      <c r="U327" s="58">
        <f t="shared" si="85"/>
        <v>1</v>
      </c>
      <c r="V327" s="58">
        <f t="shared" si="86"/>
        <v>1</v>
      </c>
      <c r="W327" s="58">
        <f t="shared" si="87"/>
        <v>1</v>
      </c>
      <c r="X327" s="58">
        <f t="shared" si="78"/>
        <v>0</v>
      </c>
      <c r="Y327" s="58" t="b">
        <f t="shared" si="81"/>
        <v>0</v>
      </c>
      <c r="Z327" s="6">
        <f t="shared" si="82"/>
        <v>0</v>
      </c>
      <c r="AA327" s="68">
        <f t="shared" si="83"/>
        <v>0</v>
      </c>
      <c r="AC327" s="6" t="str">
        <f t="shared" si="84"/>
        <v>D</v>
      </c>
    </row>
    <row r="328" spans="1:31" ht="14.1" customHeight="1" x14ac:dyDescent="0.25">
      <c r="A328" s="114"/>
      <c r="B328" s="114"/>
      <c r="C328" s="115"/>
      <c r="D328" s="115"/>
      <c r="E328" s="115"/>
      <c r="F328" s="116"/>
      <c r="G328" s="117"/>
      <c r="H328" s="114"/>
      <c r="I328" s="118"/>
      <c r="J328" s="119"/>
      <c r="K328" s="114"/>
      <c r="L328" s="114"/>
      <c r="M328" s="114"/>
      <c r="N328" s="114"/>
      <c r="O328" s="118"/>
      <c r="P328" s="6" t="str">
        <f t="shared" si="89"/>
        <v/>
      </c>
      <c r="Q328" s="6" t="str">
        <f t="shared" si="88"/>
        <v/>
      </c>
      <c r="R328" s="6" t="str">
        <f t="shared" si="77"/>
        <v/>
      </c>
      <c r="S328" s="6" t="str">
        <f t="shared" si="79"/>
        <v/>
      </c>
      <c r="T328" s="58">
        <f t="shared" si="80"/>
        <v>1</v>
      </c>
      <c r="U328" s="58">
        <f t="shared" si="85"/>
        <v>1</v>
      </c>
      <c r="V328" s="58">
        <f t="shared" si="86"/>
        <v>1</v>
      </c>
      <c r="W328" s="58">
        <f t="shared" si="87"/>
        <v>1</v>
      </c>
      <c r="X328" s="58">
        <f t="shared" si="78"/>
        <v>0</v>
      </c>
      <c r="Y328" s="58" t="b">
        <f t="shared" si="81"/>
        <v>0</v>
      </c>
      <c r="Z328" s="6" t="b">
        <f t="shared" si="82"/>
        <v>0</v>
      </c>
      <c r="AA328" s="68">
        <f t="shared" si="83"/>
        <v>0</v>
      </c>
      <c r="AC328" s="6" t="str">
        <f t="shared" si="84"/>
        <v/>
      </c>
    </row>
    <row r="329" spans="1:31" ht="26.25" customHeight="1" x14ac:dyDescent="0.25">
      <c r="A329" s="120" t="s">
        <v>571</v>
      </c>
      <c r="B329" s="120"/>
      <c r="C329" s="121"/>
      <c r="D329" s="121"/>
      <c r="E329" s="121"/>
      <c r="F329" s="120"/>
      <c r="G329" s="122"/>
      <c r="H329" s="120"/>
      <c r="I329" s="120"/>
      <c r="J329" s="120"/>
      <c r="K329" s="120"/>
      <c r="L329" s="120"/>
      <c r="M329" s="120"/>
      <c r="N329" s="120"/>
      <c r="O329" s="120"/>
      <c r="P329" s="6" t="str">
        <f t="shared" si="89"/>
        <v/>
      </c>
      <c r="Q329" s="6" t="str">
        <f t="shared" si="88"/>
        <v/>
      </c>
      <c r="R329" s="6" t="str">
        <f t="shared" si="77"/>
        <v/>
      </c>
      <c r="S329" s="6" t="str">
        <f t="shared" si="79"/>
        <v/>
      </c>
      <c r="T329" s="58">
        <f t="shared" si="80"/>
        <v>1</v>
      </c>
      <c r="U329" s="58">
        <f t="shared" si="85"/>
        <v>1</v>
      </c>
      <c r="V329" s="58">
        <f t="shared" si="86"/>
        <v>1</v>
      </c>
      <c r="W329" s="58">
        <f t="shared" si="87"/>
        <v>1</v>
      </c>
      <c r="X329" s="58">
        <f t="shared" si="78"/>
        <v>0</v>
      </c>
      <c r="Y329" s="58" t="b">
        <f t="shared" si="81"/>
        <v>0</v>
      </c>
      <c r="Z329" s="6" t="b">
        <f t="shared" si="82"/>
        <v>0</v>
      </c>
      <c r="AA329" s="68">
        <f t="shared" si="83"/>
        <v>0</v>
      </c>
      <c r="AC329" s="6" t="str">
        <f t="shared" si="84"/>
        <v/>
      </c>
    </row>
    <row r="330" spans="1:31" ht="8.25" customHeight="1" thickBot="1" x14ac:dyDescent="0.3">
      <c r="A330" s="123"/>
      <c r="B330" s="123"/>
      <c r="C330" s="124"/>
      <c r="D330" s="124"/>
      <c r="E330" s="124"/>
      <c r="F330" s="125"/>
      <c r="G330" s="126"/>
      <c r="H330" s="123"/>
      <c r="I330" s="127"/>
      <c r="J330" s="128"/>
      <c r="K330" s="123"/>
      <c r="L330" s="123"/>
      <c r="M330" s="123"/>
      <c r="N330" s="123"/>
      <c r="O330" s="127"/>
      <c r="P330" s="6" t="str">
        <f t="shared" si="89"/>
        <v/>
      </c>
      <c r="Q330" s="6" t="str">
        <f t="shared" si="88"/>
        <v/>
      </c>
      <c r="R330" s="6" t="str">
        <f t="shared" si="77"/>
        <v/>
      </c>
      <c r="S330" s="6" t="str">
        <f t="shared" si="79"/>
        <v/>
      </c>
      <c r="T330" s="58">
        <f t="shared" si="80"/>
        <v>1</v>
      </c>
      <c r="U330" s="58">
        <f t="shared" si="85"/>
        <v>1</v>
      </c>
      <c r="V330" s="58">
        <f t="shared" si="86"/>
        <v>1</v>
      </c>
      <c r="W330" s="58">
        <f t="shared" si="87"/>
        <v>1</v>
      </c>
      <c r="X330" s="58">
        <f t="shared" si="78"/>
        <v>0</v>
      </c>
      <c r="Y330" s="58" t="b">
        <f t="shared" si="81"/>
        <v>0</v>
      </c>
      <c r="Z330" s="6" t="b">
        <f t="shared" si="82"/>
        <v>0</v>
      </c>
      <c r="AA330" s="68">
        <f t="shared" si="83"/>
        <v>0</v>
      </c>
      <c r="AC330" s="6" t="str">
        <f t="shared" si="84"/>
        <v/>
      </c>
    </row>
    <row r="331" spans="1:31" ht="18.95" customHeight="1" x14ac:dyDescent="0.25">
      <c r="A331" s="129" t="s">
        <v>40</v>
      </c>
      <c r="B331" s="130" t="s">
        <v>41</v>
      </c>
      <c r="C331" s="130" t="s">
        <v>42</v>
      </c>
      <c r="D331" s="130" t="s">
        <v>43</v>
      </c>
      <c r="E331" s="130" t="s">
        <v>44</v>
      </c>
      <c r="F331" s="130" t="s">
        <v>45</v>
      </c>
      <c r="G331" s="130" t="s">
        <v>46</v>
      </c>
      <c r="H331" s="130" t="s">
        <v>47</v>
      </c>
      <c r="I331" s="131" t="s">
        <v>48</v>
      </c>
      <c r="J331" s="132"/>
      <c r="K331" s="131" t="s">
        <v>49</v>
      </c>
      <c r="L331" s="132"/>
      <c r="M331" s="130" t="s">
        <v>50</v>
      </c>
      <c r="N331" s="130" t="s">
        <v>51</v>
      </c>
      <c r="O331" s="133" t="s">
        <v>52</v>
      </c>
      <c r="P331" s="6" t="str">
        <f t="shared" si="89"/>
        <v>ần</v>
      </c>
      <c r="Q331" s="6" t="str">
        <f t="shared" si="88"/>
        <v/>
      </c>
      <c r="R331" s="6" t="str">
        <f t="shared" si="77"/>
        <v/>
      </c>
      <c r="S331" s="6" t="str">
        <f t="shared" si="79"/>
        <v xml:space="preserve"> </v>
      </c>
      <c r="T331" s="58">
        <f t="shared" si="80"/>
        <v>1</v>
      </c>
      <c r="U331" s="58">
        <f t="shared" si="85"/>
        <v>1</v>
      </c>
      <c r="V331" s="58">
        <f t="shared" si="86"/>
        <v>1</v>
      </c>
      <c r="W331" s="58">
        <f t="shared" si="87"/>
        <v>1</v>
      </c>
      <c r="X331" s="58">
        <f t="shared" si="78"/>
        <v>0</v>
      </c>
      <c r="Y331" s="58" t="b">
        <f t="shared" si="81"/>
        <v>0</v>
      </c>
      <c r="Z331" s="6" t="b">
        <f t="shared" si="82"/>
        <v>0</v>
      </c>
      <c r="AA331" s="68">
        <f t="shared" si="83"/>
        <v>0</v>
      </c>
      <c r="AC331" s="6" t="str">
        <f t="shared" si="84"/>
        <v xml:space="preserve"> </v>
      </c>
    </row>
    <row r="332" spans="1:31" ht="57" customHeight="1" x14ac:dyDescent="0.25">
      <c r="A332" s="134"/>
      <c r="B332" s="135"/>
      <c r="C332" s="135"/>
      <c r="D332" s="135"/>
      <c r="E332" s="135"/>
      <c r="F332" s="135"/>
      <c r="G332" s="135"/>
      <c r="H332" s="135"/>
      <c r="I332" s="56" t="s">
        <v>53</v>
      </c>
      <c r="J332" s="56" t="s">
        <v>54</v>
      </c>
      <c r="K332" s="56" t="s">
        <v>55</v>
      </c>
      <c r="L332" s="56" t="s">
        <v>56</v>
      </c>
      <c r="M332" s="135"/>
      <c r="N332" s="135"/>
      <c r="O332" s="136"/>
      <c r="P332" s="6" t="str">
        <f t="shared" si="89"/>
        <v/>
      </c>
      <c r="Q332" s="6" t="str">
        <f t="shared" si="88"/>
        <v/>
      </c>
      <c r="R332" s="6" t="str">
        <f t="shared" ref="R332:R395" si="94">IF(AND(K332&gt;0,OR(N332="03",N332="05",N332="09")),"tl",IF(AND(K332&gt;0,OR(N332="02",N332="04",N332="06",N332="07",N332="08")),"tn",""))</f>
        <v/>
      </c>
      <c r="S332" s="6" t="str">
        <f t="shared" si="79"/>
        <v/>
      </c>
      <c r="T332" s="58">
        <f t="shared" si="80"/>
        <v>1</v>
      </c>
      <c r="U332" s="58">
        <f t="shared" si="85"/>
        <v>1</v>
      </c>
      <c r="V332" s="58">
        <f t="shared" si="86"/>
        <v>1</v>
      </c>
      <c r="W332" s="58">
        <f t="shared" si="87"/>
        <v>1</v>
      </c>
      <c r="X332" s="58">
        <f t="shared" ref="X332:X395" si="95">IF(AND(R332="tn",N332&lt;&gt;"04"),VLOOKUP(I332/K332,$AL$2:$AM$3,2,1)*L332*K332,IF(AND(R332="tn",N332="04"),VLOOKUP(I332/K332,$AU$2:$AV$4,2,1)*L332*K332,IF(R332="tl",VLOOKUP(I332/K332,$AI$2:$AJ$3,2,1)*K332*L332,0)))</f>
        <v>0</v>
      </c>
      <c r="Y332" s="58" t="b">
        <f t="shared" si="81"/>
        <v>0</v>
      </c>
      <c r="Z332" s="6" t="b">
        <f t="shared" si="82"/>
        <v>0</v>
      </c>
      <c r="AA332" s="68">
        <f t="shared" si="83"/>
        <v>0</v>
      </c>
      <c r="AC332" s="6" t="str">
        <f t="shared" si="84"/>
        <v/>
      </c>
    </row>
    <row r="333" spans="1:31" ht="20.100000000000001" customHeight="1" x14ac:dyDescent="0.25">
      <c r="A333" s="62">
        <v>283</v>
      </c>
      <c r="B333" s="63" t="s">
        <v>572</v>
      </c>
      <c r="C333" s="64"/>
      <c r="D333" s="64"/>
      <c r="E333" s="64"/>
      <c r="F333" s="63" t="s">
        <v>573</v>
      </c>
      <c r="G333" s="65"/>
      <c r="H333" s="66">
        <v>2</v>
      </c>
      <c r="I333" s="66">
        <v>3</v>
      </c>
      <c r="J333" s="66">
        <v>28</v>
      </c>
      <c r="K333" s="66">
        <f t="shared" ref="K333:K386" si="96">IF(AND(VALUE(N333)=2,J333&gt;0,L333&gt;0,I333&gt;40),2,IF(AND(VALUE(N333)=2,J333&gt;0,L333&gt;0,I333&lt;=40),1,IF(AND(VALUE(N333)&gt;2,J333&gt;0,L333&gt;0,I333&lt;=55),1,IF(AND(VALUE(N333)&gt;2,J333&gt;0,L333&gt;0,I333&gt;55),2,0))))</f>
        <v>1</v>
      </c>
      <c r="L333" s="66">
        <v>4</v>
      </c>
      <c r="M333" s="66">
        <f>IF(AND(VALUE(N333)&gt;1,J333&gt;0),H333*2,0)</f>
        <v>4</v>
      </c>
      <c r="N333" s="66" t="str">
        <f t="shared" ref="N333:N386" si="97">IF(RIGHT(B333,1)="c",MID(B333,4,2),MID(B333,5,2))</f>
        <v>06</v>
      </c>
      <c r="O333" s="67"/>
      <c r="P333" s="6" t="str">
        <f t="shared" si="89"/>
        <v>25</v>
      </c>
      <c r="Q333" s="6" t="str">
        <f t="shared" si="88"/>
        <v>tc</v>
      </c>
      <c r="R333" s="6" t="str">
        <f t="shared" si="94"/>
        <v>tn</v>
      </c>
      <c r="S333" s="6" t="str">
        <f t="shared" ref="S333:S396" si="98">IF(LEN(B333)=9,IF(RIGHT(B333,1)="c",MID(B333,8,1),RIGHT(B333,1)),MID(B333,3,1))</f>
        <v>L</v>
      </c>
      <c r="T333" s="58">
        <f t="shared" ref="T333:T396" si="99">IF(AE333="",1,VALUE(AE333))</f>
        <v>1</v>
      </c>
      <c r="U333" s="58">
        <f t="shared" si="85"/>
        <v>1</v>
      </c>
      <c r="V333" s="58">
        <f t="shared" si="86"/>
        <v>1</v>
      </c>
      <c r="W333" s="58">
        <f t="shared" si="87"/>
        <v>1</v>
      </c>
      <c r="X333" s="58">
        <f t="shared" si="95"/>
        <v>2</v>
      </c>
      <c r="Y333" s="58">
        <f t="shared" ref="Y333:Y396" si="100">IF(AC333="l",(J333*T333+X333)*U333+M333*0.75,IF(AND(AC333="d",H333&gt;4),I333*18,IF(AND(AC333="d",H333&lt;4),I333*1.5*H333,IF(AC333="m",L333/30*T333*U333,IF(AC333="tn",H333*I333*0.5,IF(AND(AC333="t",N333="01"),T333*U333*L333,IF(AC333="t",H333*T333*U333)))))))</f>
        <v>33</v>
      </c>
      <c r="Z333" s="6">
        <f t="shared" ref="Z333:Z396" si="101">IF(Q333="tc",IF(OR(G333="vd",G333="td",G333="tl"),VLOOKUP(I333,$BP$2:$BQ$4,2,1),IF(G333="vi",VLOOKUP(I333,$BS$2:$BT$3,2,1)*2*1.5,IF(OR(AC333&gt;1,S333="t",S333="d"),0,0))),IF(Q333="n",IF(OR(G333="vd",G333="td"),VLOOKUP(I333,$BV$2:$BW$6,2,1),IF(G333="vi",VLOOKUP(I333,$BS$2:$BT$3,2,1)*2*1.5,IF(AND(N333&lt;&gt;"01",G333="kt"),0.5,0)))))</f>
        <v>0</v>
      </c>
      <c r="AA333" s="68">
        <f t="shared" ref="AA333:AA396" si="102">IF(OR(G333="vd",G333="td",G333="tl"),I333*0.4,IF(AND(G333="vi",Q333="tc"),I333/10,IF(AND(G333="vi",Q333="n"),I333/9,IF(AND(S333="d",H333&gt;4),5*I333,IF(OR(S333="d",S333="t"),0,IF(S333="m",I333/4,0))))))</f>
        <v>0</v>
      </c>
      <c r="AC333" s="6" t="str">
        <f t="shared" ref="AC333:AC396" si="103">IF(OR(S333="n",AND(S333="t",(IFERROR(FIND("nghiệp",F333),0)+IFERROR(FIND("cuối khóa",F333),0))&gt;0)),"tn",S333)</f>
        <v>L</v>
      </c>
      <c r="AE333" s="69" t="str">
        <f t="shared" ref="AE333:AE386" si="104">IF(AND(Q333="tc",AC333="t",N333&lt;&gt;"01"),VLOOKUP(I333,$AO$2:$AP$4,2,1),"")&amp;IF(AND(Q333="tc",AC333="t",N333="01"),VLOOKUP(I333,$AX$2:$AY$4,2,1),"")&amp;IF(AND(Q333="tc",AC333="l",N333&lt;&gt;""),VLOOKUP(I333,$AF$2:$AG$7,2,1),"")&amp;IF(AND(Q333="n",AC333="m",OR(N333="06",N333="07",N333="08")),VLOOKUP(I333,$BD$2:$BE$4,2,1),"")&amp;IF(AND(Q333="n",AC333="m",OR(N333="05",N333="09")),VLOOKUP(I333,$BG$2:$BH$4,2,1),"")&amp;IF(AND(Q333="n",AC333="l",N333&lt;&gt;"01"),VLOOKUP(I333,$BA$2:$BB$6,2,1),"")&amp;IF(AND(Q333="n",AC333="l",N333="01"),VLOOKUP(I333,$BJ$2:$BK$3,2,1),"")&amp;IF(AC333="d",VLOOKUP(H333,$BM$2:$BN$3,2,1),"")</f>
        <v>1</v>
      </c>
    </row>
    <row r="334" spans="1:31" ht="20.100000000000001" customHeight="1" x14ac:dyDescent="0.25">
      <c r="A334" s="106">
        <v>284</v>
      </c>
      <c r="B334" s="107" t="s">
        <v>556</v>
      </c>
      <c r="C334" s="108"/>
      <c r="D334" s="108"/>
      <c r="E334" s="108"/>
      <c r="F334" s="107" t="s">
        <v>574</v>
      </c>
      <c r="G334" s="109"/>
      <c r="H334" s="81">
        <v>2</v>
      </c>
      <c r="I334" s="81">
        <v>3</v>
      </c>
      <c r="J334" s="81">
        <v>28</v>
      </c>
      <c r="K334" s="81">
        <f t="shared" si="96"/>
        <v>1</v>
      </c>
      <c r="L334" s="81">
        <v>4</v>
      </c>
      <c r="M334" s="81">
        <f t="shared" ref="M334:M386" si="105">IF(AND(VALUE(N334)&gt;1,J334&gt;0),H334*2,0)</f>
        <v>4</v>
      </c>
      <c r="N334" s="81" t="str">
        <f t="shared" si="97"/>
        <v>06</v>
      </c>
      <c r="O334" s="110"/>
      <c r="P334" s="6" t="str">
        <f t="shared" si="89"/>
        <v>25</v>
      </c>
      <c r="Q334" s="6" t="str">
        <f t="shared" si="88"/>
        <v>tc</v>
      </c>
      <c r="R334" s="6" t="str">
        <f t="shared" si="94"/>
        <v>tn</v>
      </c>
      <c r="S334" s="6" t="str">
        <f t="shared" si="98"/>
        <v>L</v>
      </c>
      <c r="T334" s="58">
        <f t="shared" si="99"/>
        <v>1</v>
      </c>
      <c r="U334" s="58">
        <f t="shared" ref="U334:U397" si="106">IF(MID(B334,7,1)="5",1.5,IF(AND(LEFT(TRIM(C334),2)="GI",Q334="tc",S334="l"),1.3,IF(AND(LEFT(TRIM(C334),2)="GI",Q334="tc",S334="t"),1.6,IF(AND(LEFT(TRIM(C334),2)="GV",Q334="n"),0.8,1))))</f>
        <v>1</v>
      </c>
      <c r="V334" s="58">
        <f t="shared" ref="V334:V397" si="107">IF(MID(B334,7,1)="5",1.5,IF(AND(LEFT(TRIM(D334),2)="GI",Q334="tc",S334="l"),1.3,IF(AND(LEFT(TRIM(D334),2)="GI",Q334="tc",S334="t"),1.6,IF(AND(LEFT(TRIM(D334),2)="GV",Q334="n"),0.8,1))))</f>
        <v>1</v>
      </c>
      <c r="W334" s="58">
        <f t="shared" ref="W334:W397" si="108">IF(MID(B334,7,1)="5",1.5,IF(AND(LEFT(TRIM(E334),2)="GI",Q334="tc",S334="l"),1.3,IF(AND(LEFT(TRIM(E334),2)="GI",Q334="tc",S334="t"),1.6,IF(AND(LEFT(TRIM(E334),2)="GV",Q334="n"),0.8,1))))</f>
        <v>1</v>
      </c>
      <c r="X334" s="58">
        <f t="shared" si="95"/>
        <v>2</v>
      </c>
      <c r="Y334" s="58">
        <f t="shared" si="100"/>
        <v>33</v>
      </c>
      <c r="Z334" s="6">
        <f t="shared" si="101"/>
        <v>0</v>
      </c>
      <c r="AA334" s="68">
        <f t="shared" si="102"/>
        <v>0</v>
      </c>
      <c r="AC334" s="6" t="str">
        <f t="shared" si="103"/>
        <v>L</v>
      </c>
      <c r="AE334" s="69" t="str">
        <f t="shared" si="104"/>
        <v>1</v>
      </c>
    </row>
    <row r="335" spans="1:31" ht="20.100000000000001" customHeight="1" x14ac:dyDescent="0.25">
      <c r="A335" s="106">
        <v>285</v>
      </c>
      <c r="B335" s="107" t="s">
        <v>355</v>
      </c>
      <c r="C335" s="108"/>
      <c r="D335" s="108"/>
      <c r="E335" s="108"/>
      <c r="F335" s="107" t="s">
        <v>575</v>
      </c>
      <c r="G335" s="109"/>
      <c r="H335" s="81">
        <v>3</v>
      </c>
      <c r="I335" s="81">
        <v>3</v>
      </c>
      <c r="J335" s="81">
        <v>42</v>
      </c>
      <c r="K335" s="81">
        <f t="shared" si="96"/>
        <v>1</v>
      </c>
      <c r="L335" s="81">
        <v>6</v>
      </c>
      <c r="M335" s="81">
        <f t="shared" si="105"/>
        <v>6</v>
      </c>
      <c r="N335" s="81" t="str">
        <f t="shared" si="97"/>
        <v>06</v>
      </c>
      <c r="O335" s="110"/>
      <c r="P335" s="6" t="str">
        <f t="shared" si="89"/>
        <v>25</v>
      </c>
      <c r="Q335" s="6" t="str">
        <f t="shared" si="88"/>
        <v>tc</v>
      </c>
      <c r="R335" s="6" t="str">
        <f t="shared" si="94"/>
        <v>tn</v>
      </c>
      <c r="S335" s="6" t="str">
        <f t="shared" si="98"/>
        <v>L</v>
      </c>
      <c r="T335" s="58">
        <f t="shared" si="99"/>
        <v>1</v>
      </c>
      <c r="U335" s="58">
        <f t="shared" si="106"/>
        <v>1</v>
      </c>
      <c r="V335" s="58">
        <f t="shared" si="107"/>
        <v>1</v>
      </c>
      <c r="W335" s="58">
        <f t="shared" si="108"/>
        <v>1</v>
      </c>
      <c r="X335" s="58">
        <f t="shared" si="95"/>
        <v>3</v>
      </c>
      <c r="Y335" s="58">
        <f t="shared" si="100"/>
        <v>49.5</v>
      </c>
      <c r="Z335" s="6">
        <f t="shared" si="101"/>
        <v>0</v>
      </c>
      <c r="AA335" s="68">
        <f t="shared" si="102"/>
        <v>0</v>
      </c>
      <c r="AC335" s="6" t="str">
        <f t="shared" si="103"/>
        <v>L</v>
      </c>
      <c r="AE335" s="69" t="str">
        <f t="shared" si="104"/>
        <v>1</v>
      </c>
    </row>
    <row r="336" spans="1:31" ht="20.100000000000001" customHeight="1" x14ac:dyDescent="0.25">
      <c r="A336" s="106">
        <v>286</v>
      </c>
      <c r="B336" s="107" t="s">
        <v>357</v>
      </c>
      <c r="C336" s="108"/>
      <c r="D336" s="108"/>
      <c r="E336" s="108"/>
      <c r="F336" s="107" t="s">
        <v>576</v>
      </c>
      <c r="G336" s="109"/>
      <c r="H336" s="81">
        <v>2</v>
      </c>
      <c r="I336" s="81">
        <v>7</v>
      </c>
      <c r="J336" s="81">
        <v>26</v>
      </c>
      <c r="K336" s="81">
        <f t="shared" si="96"/>
        <v>1</v>
      </c>
      <c r="L336" s="81">
        <v>6</v>
      </c>
      <c r="M336" s="81">
        <f t="shared" si="105"/>
        <v>4</v>
      </c>
      <c r="N336" s="81" t="str">
        <f t="shared" si="97"/>
        <v>06</v>
      </c>
      <c r="O336" s="110"/>
      <c r="P336" s="6" t="str">
        <f t="shared" si="89"/>
        <v>25</v>
      </c>
      <c r="Q336" s="6" t="str">
        <f t="shared" si="88"/>
        <v>tc</v>
      </c>
      <c r="R336" s="6" t="str">
        <f t="shared" si="94"/>
        <v>tn</v>
      </c>
      <c r="S336" s="6" t="str">
        <f t="shared" si="98"/>
        <v>L</v>
      </c>
      <c r="T336" s="58">
        <f t="shared" si="99"/>
        <v>1</v>
      </c>
      <c r="U336" s="58">
        <f t="shared" si="106"/>
        <v>1</v>
      </c>
      <c r="V336" s="58">
        <f t="shared" si="107"/>
        <v>1</v>
      </c>
      <c r="W336" s="58">
        <f t="shared" si="108"/>
        <v>1</v>
      </c>
      <c r="X336" s="58">
        <f t="shared" si="95"/>
        <v>3</v>
      </c>
      <c r="Y336" s="58">
        <f t="shared" si="100"/>
        <v>32</v>
      </c>
      <c r="Z336" s="6">
        <f t="shared" si="101"/>
        <v>0</v>
      </c>
      <c r="AA336" s="68">
        <f t="shared" si="102"/>
        <v>0</v>
      </c>
      <c r="AC336" s="6" t="str">
        <f t="shared" si="103"/>
        <v>L</v>
      </c>
      <c r="AE336" s="69" t="str">
        <f t="shared" si="104"/>
        <v>1</v>
      </c>
    </row>
    <row r="337" spans="1:31" ht="20.100000000000001" customHeight="1" x14ac:dyDescent="0.25">
      <c r="A337" s="106">
        <v>287</v>
      </c>
      <c r="B337" s="107" t="s">
        <v>577</v>
      </c>
      <c r="C337" s="108"/>
      <c r="D337" s="108"/>
      <c r="E337" s="108"/>
      <c r="F337" s="107" t="s">
        <v>578</v>
      </c>
      <c r="G337" s="109"/>
      <c r="H337" s="81">
        <v>2</v>
      </c>
      <c r="I337" s="81">
        <v>7</v>
      </c>
      <c r="J337" s="81">
        <v>26</v>
      </c>
      <c r="K337" s="81">
        <f t="shared" si="96"/>
        <v>1</v>
      </c>
      <c r="L337" s="81">
        <v>6</v>
      </c>
      <c r="M337" s="81">
        <f t="shared" si="105"/>
        <v>4</v>
      </c>
      <c r="N337" s="81" t="str">
        <f t="shared" si="97"/>
        <v>06</v>
      </c>
      <c r="O337" s="110"/>
      <c r="P337" s="6" t="str">
        <f t="shared" si="89"/>
        <v>25</v>
      </c>
      <c r="Q337" s="6" t="str">
        <f t="shared" si="88"/>
        <v>tc</v>
      </c>
      <c r="R337" s="6" t="str">
        <f t="shared" si="94"/>
        <v>tn</v>
      </c>
      <c r="S337" s="6" t="str">
        <f t="shared" si="98"/>
        <v>L</v>
      </c>
      <c r="T337" s="58">
        <f t="shared" si="99"/>
        <v>1</v>
      </c>
      <c r="U337" s="58">
        <f t="shared" si="106"/>
        <v>1</v>
      </c>
      <c r="V337" s="58">
        <f t="shared" si="107"/>
        <v>1</v>
      </c>
      <c r="W337" s="58">
        <f t="shared" si="108"/>
        <v>1</v>
      </c>
      <c r="X337" s="58">
        <f t="shared" si="95"/>
        <v>3</v>
      </c>
      <c r="Y337" s="58">
        <f t="shared" si="100"/>
        <v>32</v>
      </c>
      <c r="Z337" s="6">
        <f t="shared" si="101"/>
        <v>0</v>
      </c>
      <c r="AA337" s="68">
        <f t="shared" si="102"/>
        <v>0</v>
      </c>
      <c r="AC337" s="6" t="str">
        <f t="shared" si="103"/>
        <v>L</v>
      </c>
      <c r="AE337" s="69" t="str">
        <f t="shared" si="104"/>
        <v>1</v>
      </c>
    </row>
    <row r="338" spans="1:31" ht="20.100000000000001" customHeight="1" x14ac:dyDescent="0.25">
      <c r="A338" s="106">
        <v>288</v>
      </c>
      <c r="B338" s="107" t="s">
        <v>359</v>
      </c>
      <c r="C338" s="108"/>
      <c r="D338" s="108"/>
      <c r="E338" s="108"/>
      <c r="F338" s="107" t="s">
        <v>579</v>
      </c>
      <c r="G338" s="109"/>
      <c r="H338" s="81">
        <v>2</v>
      </c>
      <c r="I338" s="81">
        <v>29</v>
      </c>
      <c r="J338" s="81">
        <v>30</v>
      </c>
      <c r="K338" s="81">
        <f t="shared" si="96"/>
        <v>0</v>
      </c>
      <c r="L338" s="81">
        <v>0</v>
      </c>
      <c r="M338" s="81">
        <f t="shared" si="105"/>
        <v>4</v>
      </c>
      <c r="N338" s="81" t="str">
        <f t="shared" si="97"/>
        <v>06</v>
      </c>
      <c r="O338" s="110"/>
      <c r="P338" s="6" t="str">
        <f t="shared" si="89"/>
        <v>25</v>
      </c>
      <c r="Q338" s="6" t="str">
        <f t="shared" si="88"/>
        <v>tc</v>
      </c>
      <c r="R338" s="6" t="str">
        <f t="shared" si="94"/>
        <v/>
      </c>
      <c r="S338" s="6" t="str">
        <f t="shared" si="98"/>
        <v>L</v>
      </c>
      <c r="T338" s="58">
        <f t="shared" si="99"/>
        <v>1</v>
      </c>
      <c r="U338" s="58">
        <f t="shared" si="106"/>
        <v>1</v>
      </c>
      <c r="V338" s="58">
        <f t="shared" si="107"/>
        <v>1</v>
      </c>
      <c r="W338" s="58">
        <f t="shared" si="108"/>
        <v>1</v>
      </c>
      <c r="X338" s="58">
        <f t="shared" si="95"/>
        <v>0</v>
      </c>
      <c r="Y338" s="58">
        <f t="shared" si="100"/>
        <v>33</v>
      </c>
      <c r="Z338" s="6">
        <f t="shared" si="101"/>
        <v>0</v>
      </c>
      <c r="AA338" s="68">
        <f t="shared" si="102"/>
        <v>0</v>
      </c>
      <c r="AC338" s="6" t="str">
        <f t="shared" si="103"/>
        <v>L</v>
      </c>
      <c r="AE338" s="69" t="str">
        <f t="shared" si="104"/>
        <v>1</v>
      </c>
    </row>
    <row r="339" spans="1:31" ht="20.100000000000001" customHeight="1" x14ac:dyDescent="0.25">
      <c r="A339" s="106">
        <v>289</v>
      </c>
      <c r="B339" s="107" t="s">
        <v>580</v>
      </c>
      <c r="C339" s="108"/>
      <c r="D339" s="108"/>
      <c r="E339" s="108"/>
      <c r="F339" s="107" t="s">
        <v>581</v>
      </c>
      <c r="G339" s="109"/>
      <c r="H339" s="81">
        <v>1</v>
      </c>
      <c r="I339" s="81">
        <v>29</v>
      </c>
      <c r="J339" s="81">
        <v>0</v>
      </c>
      <c r="K339" s="81">
        <f t="shared" si="96"/>
        <v>0</v>
      </c>
      <c r="L339" s="81">
        <v>48</v>
      </c>
      <c r="M339" s="81">
        <f t="shared" si="105"/>
        <v>0</v>
      </c>
      <c r="N339" s="81" t="str">
        <f t="shared" si="97"/>
        <v>06</v>
      </c>
      <c r="O339" s="110"/>
      <c r="P339" s="6" t="str">
        <f t="shared" si="89"/>
        <v>25</v>
      </c>
      <c r="Q339" s="6" t="str">
        <f t="shared" si="88"/>
        <v>tc</v>
      </c>
      <c r="R339" s="6" t="str">
        <f t="shared" si="94"/>
        <v/>
      </c>
      <c r="S339" s="6" t="str">
        <f t="shared" si="98"/>
        <v>D</v>
      </c>
      <c r="T339" s="58">
        <f t="shared" si="99"/>
        <v>1.5</v>
      </c>
      <c r="U339" s="58">
        <f t="shared" si="106"/>
        <v>1</v>
      </c>
      <c r="V339" s="58">
        <f t="shared" si="107"/>
        <v>1</v>
      </c>
      <c r="W339" s="58">
        <f t="shared" si="108"/>
        <v>1</v>
      </c>
      <c r="X339" s="58">
        <f t="shared" si="95"/>
        <v>0</v>
      </c>
      <c r="Y339" s="58">
        <f t="shared" si="100"/>
        <v>43.5</v>
      </c>
      <c r="Z339" s="6">
        <f t="shared" si="101"/>
        <v>0</v>
      </c>
      <c r="AA339" s="68">
        <f t="shared" si="102"/>
        <v>0</v>
      </c>
      <c r="AC339" s="6" t="str">
        <f t="shared" si="103"/>
        <v>D</v>
      </c>
      <c r="AE339" s="69" t="str">
        <f t="shared" si="104"/>
        <v>1,5</v>
      </c>
    </row>
    <row r="340" spans="1:31" ht="20.100000000000001" customHeight="1" x14ac:dyDescent="0.25">
      <c r="A340" s="106">
        <v>290</v>
      </c>
      <c r="B340" s="107" t="s">
        <v>582</v>
      </c>
      <c r="C340" s="108"/>
      <c r="D340" s="108"/>
      <c r="E340" s="108"/>
      <c r="F340" s="107" t="s">
        <v>583</v>
      </c>
      <c r="G340" s="109"/>
      <c r="H340" s="81">
        <v>2</v>
      </c>
      <c r="I340" s="81">
        <v>3</v>
      </c>
      <c r="J340" s="81">
        <v>28</v>
      </c>
      <c r="K340" s="81">
        <f t="shared" si="96"/>
        <v>1</v>
      </c>
      <c r="L340" s="81">
        <v>4</v>
      </c>
      <c r="M340" s="81">
        <f t="shared" si="105"/>
        <v>4</v>
      </c>
      <c r="N340" s="81" t="str">
        <f t="shared" si="97"/>
        <v>06</v>
      </c>
      <c r="O340" s="110"/>
      <c r="P340" s="6" t="str">
        <f t="shared" si="89"/>
        <v>25</v>
      </c>
      <c r="Q340" s="6" t="str">
        <f t="shared" si="88"/>
        <v>tc</v>
      </c>
      <c r="R340" s="6" t="str">
        <f t="shared" si="94"/>
        <v>tn</v>
      </c>
      <c r="S340" s="6" t="str">
        <f t="shared" si="98"/>
        <v>L</v>
      </c>
      <c r="T340" s="58">
        <f t="shared" si="99"/>
        <v>1</v>
      </c>
      <c r="U340" s="58">
        <f t="shared" si="106"/>
        <v>1</v>
      </c>
      <c r="V340" s="58">
        <f t="shared" si="107"/>
        <v>1</v>
      </c>
      <c r="W340" s="58">
        <f t="shared" si="108"/>
        <v>1</v>
      </c>
      <c r="X340" s="58">
        <f t="shared" si="95"/>
        <v>2</v>
      </c>
      <c r="Y340" s="58">
        <f t="shared" si="100"/>
        <v>33</v>
      </c>
      <c r="Z340" s="6">
        <f t="shared" si="101"/>
        <v>0</v>
      </c>
      <c r="AA340" s="68">
        <f t="shared" si="102"/>
        <v>0</v>
      </c>
      <c r="AC340" s="6" t="str">
        <f t="shared" si="103"/>
        <v>L</v>
      </c>
      <c r="AE340" s="69" t="str">
        <f t="shared" si="104"/>
        <v>1</v>
      </c>
    </row>
    <row r="341" spans="1:31" ht="20.100000000000001" customHeight="1" x14ac:dyDescent="0.25">
      <c r="A341" s="106">
        <v>291</v>
      </c>
      <c r="B341" s="107" t="s">
        <v>208</v>
      </c>
      <c r="C341" s="108"/>
      <c r="D341" s="108"/>
      <c r="E341" s="108"/>
      <c r="F341" s="107" t="s">
        <v>584</v>
      </c>
      <c r="G341" s="109"/>
      <c r="H341" s="81">
        <v>2</v>
      </c>
      <c r="I341" s="81">
        <v>19</v>
      </c>
      <c r="J341" s="81">
        <v>30</v>
      </c>
      <c r="K341" s="81">
        <f t="shared" si="96"/>
        <v>0</v>
      </c>
      <c r="L341" s="81">
        <v>0</v>
      </c>
      <c r="M341" s="81">
        <f t="shared" si="105"/>
        <v>4</v>
      </c>
      <c r="N341" s="81" t="str">
        <f t="shared" si="97"/>
        <v>06</v>
      </c>
      <c r="O341" s="110"/>
      <c r="P341" s="6" t="str">
        <f t="shared" si="89"/>
        <v>25</v>
      </c>
      <c r="Q341" s="6" t="str">
        <f t="shared" si="88"/>
        <v>tc</v>
      </c>
      <c r="R341" s="6" t="str">
        <f t="shared" si="94"/>
        <v/>
      </c>
      <c r="S341" s="6" t="str">
        <f t="shared" si="98"/>
        <v>L</v>
      </c>
      <c r="T341" s="58">
        <f t="shared" si="99"/>
        <v>1</v>
      </c>
      <c r="U341" s="58">
        <f t="shared" si="106"/>
        <v>1</v>
      </c>
      <c r="V341" s="58">
        <f t="shared" si="107"/>
        <v>1</v>
      </c>
      <c r="W341" s="58">
        <f t="shared" si="108"/>
        <v>1</v>
      </c>
      <c r="X341" s="58">
        <f t="shared" si="95"/>
        <v>0</v>
      </c>
      <c r="Y341" s="58">
        <f t="shared" si="100"/>
        <v>33</v>
      </c>
      <c r="Z341" s="6">
        <f t="shared" si="101"/>
        <v>0</v>
      </c>
      <c r="AA341" s="68">
        <f t="shared" si="102"/>
        <v>0</v>
      </c>
      <c r="AC341" s="6" t="str">
        <f t="shared" si="103"/>
        <v>L</v>
      </c>
      <c r="AE341" s="69" t="str">
        <f t="shared" si="104"/>
        <v>1</v>
      </c>
    </row>
    <row r="342" spans="1:31" ht="20.100000000000001" customHeight="1" x14ac:dyDescent="0.25">
      <c r="A342" s="106">
        <v>292</v>
      </c>
      <c r="B342" s="107" t="s">
        <v>365</v>
      </c>
      <c r="C342" s="108"/>
      <c r="D342" s="108"/>
      <c r="E342" s="108"/>
      <c r="F342" s="107" t="s">
        <v>585</v>
      </c>
      <c r="G342" s="109"/>
      <c r="H342" s="81">
        <v>4</v>
      </c>
      <c r="I342" s="81">
        <v>19</v>
      </c>
      <c r="J342" s="81">
        <v>60</v>
      </c>
      <c r="K342" s="81">
        <f t="shared" si="96"/>
        <v>0</v>
      </c>
      <c r="L342" s="81">
        <v>0</v>
      </c>
      <c r="M342" s="81">
        <f t="shared" si="105"/>
        <v>8</v>
      </c>
      <c r="N342" s="81" t="str">
        <f t="shared" si="97"/>
        <v>06</v>
      </c>
      <c r="O342" s="110"/>
      <c r="P342" s="6" t="str">
        <f t="shared" si="89"/>
        <v>25</v>
      </c>
      <c r="Q342" s="6" t="str">
        <f t="shared" si="88"/>
        <v>tc</v>
      </c>
      <c r="R342" s="6" t="str">
        <f t="shared" si="94"/>
        <v/>
      </c>
      <c r="S342" s="6" t="str">
        <f t="shared" si="98"/>
        <v>L</v>
      </c>
      <c r="T342" s="58">
        <f t="shared" si="99"/>
        <v>1</v>
      </c>
      <c r="U342" s="58">
        <f t="shared" si="106"/>
        <v>1</v>
      </c>
      <c r="V342" s="58">
        <f t="shared" si="107"/>
        <v>1</v>
      </c>
      <c r="W342" s="58">
        <f t="shared" si="108"/>
        <v>1</v>
      </c>
      <c r="X342" s="58">
        <f t="shared" si="95"/>
        <v>0</v>
      </c>
      <c r="Y342" s="58">
        <f t="shared" si="100"/>
        <v>66</v>
      </c>
      <c r="Z342" s="6">
        <f t="shared" si="101"/>
        <v>0</v>
      </c>
      <c r="AA342" s="68">
        <f t="shared" si="102"/>
        <v>0</v>
      </c>
      <c r="AC342" s="6" t="str">
        <f t="shared" si="103"/>
        <v>L</v>
      </c>
      <c r="AE342" s="69" t="str">
        <f t="shared" si="104"/>
        <v>1</v>
      </c>
    </row>
    <row r="343" spans="1:31" ht="20.100000000000001" customHeight="1" x14ac:dyDescent="0.25">
      <c r="A343" s="106">
        <v>293</v>
      </c>
      <c r="B343" s="107" t="s">
        <v>586</v>
      </c>
      <c r="C343" s="108"/>
      <c r="D343" s="108"/>
      <c r="E343" s="108"/>
      <c r="F343" s="107" t="s">
        <v>587</v>
      </c>
      <c r="G343" s="109"/>
      <c r="H343" s="81">
        <v>4</v>
      </c>
      <c r="I343" s="81">
        <v>19</v>
      </c>
      <c r="J343" s="81">
        <v>60</v>
      </c>
      <c r="K343" s="81">
        <f t="shared" si="96"/>
        <v>0</v>
      </c>
      <c r="L343" s="81">
        <v>0</v>
      </c>
      <c r="M343" s="81">
        <f t="shared" si="105"/>
        <v>8</v>
      </c>
      <c r="N343" s="81" t="str">
        <f t="shared" si="97"/>
        <v>06</v>
      </c>
      <c r="O343" s="110"/>
      <c r="P343" s="6" t="str">
        <f t="shared" si="89"/>
        <v>25</v>
      </c>
      <c r="Q343" s="6" t="str">
        <f t="shared" si="88"/>
        <v>tc</v>
      </c>
      <c r="R343" s="6" t="str">
        <f t="shared" si="94"/>
        <v/>
      </c>
      <c r="S343" s="6" t="str">
        <f t="shared" si="98"/>
        <v>L</v>
      </c>
      <c r="T343" s="58">
        <f t="shared" si="99"/>
        <v>1</v>
      </c>
      <c r="U343" s="58">
        <f t="shared" si="106"/>
        <v>1</v>
      </c>
      <c r="V343" s="58">
        <f t="shared" si="107"/>
        <v>1</v>
      </c>
      <c r="W343" s="58">
        <f t="shared" si="108"/>
        <v>1</v>
      </c>
      <c r="X343" s="58">
        <f t="shared" si="95"/>
        <v>0</v>
      </c>
      <c r="Y343" s="58">
        <f t="shared" si="100"/>
        <v>66</v>
      </c>
      <c r="Z343" s="6">
        <f t="shared" si="101"/>
        <v>0</v>
      </c>
      <c r="AA343" s="68">
        <f t="shared" si="102"/>
        <v>0</v>
      </c>
      <c r="AC343" s="6" t="str">
        <f t="shared" si="103"/>
        <v>L</v>
      </c>
      <c r="AE343" s="69" t="str">
        <f t="shared" si="104"/>
        <v>1</v>
      </c>
    </row>
    <row r="344" spans="1:31" ht="20.100000000000001" customHeight="1" x14ac:dyDescent="0.25">
      <c r="A344" s="106">
        <v>294</v>
      </c>
      <c r="B344" s="107" t="s">
        <v>588</v>
      </c>
      <c r="C344" s="108"/>
      <c r="D344" s="108"/>
      <c r="E344" s="108"/>
      <c r="F344" s="107" t="s">
        <v>589</v>
      </c>
      <c r="G344" s="109"/>
      <c r="H344" s="81">
        <v>2</v>
      </c>
      <c r="I344" s="81">
        <v>7</v>
      </c>
      <c r="J344" s="81">
        <v>20</v>
      </c>
      <c r="K344" s="81">
        <f t="shared" si="96"/>
        <v>1</v>
      </c>
      <c r="L344" s="81">
        <v>20</v>
      </c>
      <c r="M344" s="81">
        <f t="shared" si="105"/>
        <v>4</v>
      </c>
      <c r="N344" s="81" t="str">
        <f t="shared" si="97"/>
        <v>06</v>
      </c>
      <c r="O344" s="110"/>
      <c r="P344" s="6" t="str">
        <f t="shared" si="89"/>
        <v>25</v>
      </c>
      <c r="Q344" s="6" t="str">
        <f t="shared" si="88"/>
        <v>tc</v>
      </c>
      <c r="R344" s="6" t="str">
        <f t="shared" si="94"/>
        <v>tn</v>
      </c>
      <c r="S344" s="6" t="str">
        <f t="shared" si="98"/>
        <v>L</v>
      </c>
      <c r="T344" s="58">
        <f t="shared" si="99"/>
        <v>1</v>
      </c>
      <c r="U344" s="58">
        <f t="shared" si="106"/>
        <v>1</v>
      </c>
      <c r="V344" s="58">
        <f t="shared" si="107"/>
        <v>1</v>
      </c>
      <c r="W344" s="58">
        <f t="shared" si="108"/>
        <v>1</v>
      </c>
      <c r="X344" s="58">
        <f t="shared" si="95"/>
        <v>10</v>
      </c>
      <c r="Y344" s="58">
        <f t="shared" si="100"/>
        <v>33</v>
      </c>
      <c r="Z344" s="6">
        <f t="shared" si="101"/>
        <v>0</v>
      </c>
      <c r="AA344" s="68">
        <f t="shared" si="102"/>
        <v>0</v>
      </c>
      <c r="AC344" s="6" t="str">
        <f t="shared" si="103"/>
        <v>L</v>
      </c>
      <c r="AE344" s="69" t="str">
        <f t="shared" si="104"/>
        <v>1</v>
      </c>
    </row>
    <row r="345" spans="1:31" ht="20.100000000000001" customHeight="1" x14ac:dyDescent="0.25">
      <c r="A345" s="106">
        <v>295</v>
      </c>
      <c r="B345" s="107" t="s">
        <v>369</v>
      </c>
      <c r="C345" s="108"/>
      <c r="D345" s="108"/>
      <c r="E345" s="108"/>
      <c r="F345" s="107" t="s">
        <v>590</v>
      </c>
      <c r="G345" s="109"/>
      <c r="H345" s="81">
        <v>3</v>
      </c>
      <c r="I345" s="81">
        <v>7</v>
      </c>
      <c r="J345" s="81">
        <v>43</v>
      </c>
      <c r="K345" s="81">
        <f t="shared" si="96"/>
        <v>1</v>
      </c>
      <c r="L345" s="81">
        <v>4</v>
      </c>
      <c r="M345" s="81">
        <f t="shared" si="105"/>
        <v>6</v>
      </c>
      <c r="N345" s="81" t="str">
        <f t="shared" si="97"/>
        <v>06</v>
      </c>
      <c r="O345" s="110"/>
      <c r="P345" s="6" t="str">
        <f t="shared" si="89"/>
        <v>25</v>
      </c>
      <c r="Q345" s="6" t="str">
        <f t="shared" si="88"/>
        <v>tc</v>
      </c>
      <c r="R345" s="6" t="str">
        <f t="shared" si="94"/>
        <v>tn</v>
      </c>
      <c r="S345" s="6" t="str">
        <f t="shared" si="98"/>
        <v>L</v>
      </c>
      <c r="T345" s="58">
        <f t="shared" si="99"/>
        <v>1</v>
      </c>
      <c r="U345" s="58">
        <f t="shared" si="106"/>
        <v>1</v>
      </c>
      <c r="V345" s="58">
        <f t="shared" si="107"/>
        <v>1</v>
      </c>
      <c r="W345" s="58">
        <f t="shared" si="108"/>
        <v>1</v>
      </c>
      <c r="X345" s="58">
        <f t="shared" si="95"/>
        <v>2</v>
      </c>
      <c r="Y345" s="58">
        <f t="shared" si="100"/>
        <v>49.5</v>
      </c>
      <c r="Z345" s="6">
        <f t="shared" si="101"/>
        <v>0</v>
      </c>
      <c r="AA345" s="68">
        <f t="shared" si="102"/>
        <v>0</v>
      </c>
      <c r="AC345" s="6" t="str">
        <f t="shared" si="103"/>
        <v>L</v>
      </c>
      <c r="AE345" s="69" t="str">
        <f t="shared" si="104"/>
        <v>1</v>
      </c>
    </row>
    <row r="346" spans="1:31" ht="20.100000000000001" customHeight="1" x14ac:dyDescent="0.25">
      <c r="A346" s="106">
        <v>296</v>
      </c>
      <c r="B346" s="107" t="s">
        <v>371</v>
      </c>
      <c r="C346" s="108"/>
      <c r="D346" s="108"/>
      <c r="E346" s="108"/>
      <c r="F346" s="107" t="s">
        <v>591</v>
      </c>
      <c r="G346" s="109"/>
      <c r="H346" s="81">
        <v>2</v>
      </c>
      <c r="I346" s="81">
        <v>19</v>
      </c>
      <c r="J346" s="81">
        <v>30</v>
      </c>
      <c r="K346" s="81">
        <f t="shared" si="96"/>
        <v>0</v>
      </c>
      <c r="L346" s="81">
        <v>0</v>
      </c>
      <c r="M346" s="81">
        <f t="shared" si="105"/>
        <v>4</v>
      </c>
      <c r="N346" s="81" t="str">
        <f t="shared" si="97"/>
        <v>06</v>
      </c>
      <c r="O346" s="110"/>
      <c r="P346" s="6" t="str">
        <f t="shared" si="89"/>
        <v>25</v>
      </c>
      <c r="Q346" s="6" t="str">
        <f t="shared" ref="Q346:Q409" si="109">IF(LEN(B346)=9,"tc",IF(LEN(B346)=7,"n",""))</f>
        <v>tc</v>
      </c>
      <c r="R346" s="6" t="str">
        <f t="shared" si="94"/>
        <v/>
      </c>
      <c r="S346" s="6" t="str">
        <f t="shared" si="98"/>
        <v>L</v>
      </c>
      <c r="T346" s="58">
        <f t="shared" si="99"/>
        <v>1</v>
      </c>
      <c r="U346" s="58">
        <f t="shared" si="106"/>
        <v>1</v>
      </c>
      <c r="V346" s="58">
        <f t="shared" si="107"/>
        <v>1</v>
      </c>
      <c r="W346" s="58">
        <f t="shared" si="108"/>
        <v>1</v>
      </c>
      <c r="X346" s="58">
        <f t="shared" si="95"/>
        <v>0</v>
      </c>
      <c r="Y346" s="58">
        <f t="shared" si="100"/>
        <v>33</v>
      </c>
      <c r="Z346" s="6">
        <f t="shared" si="101"/>
        <v>0</v>
      </c>
      <c r="AA346" s="68">
        <f t="shared" si="102"/>
        <v>0</v>
      </c>
      <c r="AC346" s="6" t="str">
        <f t="shared" si="103"/>
        <v>L</v>
      </c>
      <c r="AE346" s="69" t="str">
        <f t="shared" si="104"/>
        <v>1</v>
      </c>
    </row>
    <row r="347" spans="1:31" ht="20.100000000000001" customHeight="1" x14ac:dyDescent="0.25">
      <c r="A347" s="106">
        <v>297</v>
      </c>
      <c r="B347" s="107" t="s">
        <v>373</v>
      </c>
      <c r="C347" s="108"/>
      <c r="D347" s="108"/>
      <c r="E347" s="108"/>
      <c r="F347" s="107" t="s">
        <v>592</v>
      </c>
      <c r="G347" s="109"/>
      <c r="H347" s="81">
        <v>2</v>
      </c>
      <c r="I347" s="81">
        <v>3</v>
      </c>
      <c r="J347" s="81">
        <v>28</v>
      </c>
      <c r="K347" s="81">
        <f t="shared" si="96"/>
        <v>1</v>
      </c>
      <c r="L347" s="81">
        <v>4</v>
      </c>
      <c r="M347" s="81">
        <f t="shared" si="105"/>
        <v>4</v>
      </c>
      <c r="N347" s="81" t="str">
        <f t="shared" si="97"/>
        <v>06</v>
      </c>
      <c r="O347" s="110"/>
      <c r="P347" s="6" t="str">
        <f t="shared" si="89"/>
        <v>25</v>
      </c>
      <c r="Q347" s="6" t="str">
        <f t="shared" si="109"/>
        <v>tc</v>
      </c>
      <c r="R347" s="6" t="str">
        <f t="shared" si="94"/>
        <v>tn</v>
      </c>
      <c r="S347" s="6" t="str">
        <f t="shared" si="98"/>
        <v>L</v>
      </c>
      <c r="T347" s="58">
        <f t="shared" si="99"/>
        <v>1</v>
      </c>
      <c r="U347" s="58">
        <f t="shared" si="106"/>
        <v>1</v>
      </c>
      <c r="V347" s="58">
        <f t="shared" si="107"/>
        <v>1</v>
      </c>
      <c r="W347" s="58">
        <f t="shared" si="108"/>
        <v>1</v>
      </c>
      <c r="X347" s="58">
        <f t="shared" si="95"/>
        <v>2</v>
      </c>
      <c r="Y347" s="58">
        <f t="shared" si="100"/>
        <v>33</v>
      </c>
      <c r="Z347" s="6">
        <f t="shared" si="101"/>
        <v>0</v>
      </c>
      <c r="AA347" s="68">
        <f t="shared" si="102"/>
        <v>0</v>
      </c>
      <c r="AC347" s="6" t="str">
        <f t="shared" si="103"/>
        <v>L</v>
      </c>
      <c r="AE347" s="69" t="str">
        <f t="shared" si="104"/>
        <v>1</v>
      </c>
    </row>
    <row r="348" spans="1:31" ht="20.100000000000001" customHeight="1" x14ac:dyDescent="0.25">
      <c r="A348" s="106">
        <v>298</v>
      </c>
      <c r="B348" s="107" t="s">
        <v>377</v>
      </c>
      <c r="C348" s="108"/>
      <c r="D348" s="108"/>
      <c r="E348" s="108"/>
      <c r="F348" s="107" t="s">
        <v>593</v>
      </c>
      <c r="G348" s="109"/>
      <c r="H348" s="81">
        <v>3</v>
      </c>
      <c r="I348" s="81">
        <v>3</v>
      </c>
      <c r="J348" s="81">
        <v>42</v>
      </c>
      <c r="K348" s="81">
        <f t="shared" si="96"/>
        <v>1</v>
      </c>
      <c r="L348" s="81">
        <v>6</v>
      </c>
      <c r="M348" s="81">
        <f t="shared" si="105"/>
        <v>6</v>
      </c>
      <c r="N348" s="81" t="str">
        <f t="shared" si="97"/>
        <v>06</v>
      </c>
      <c r="O348" s="110"/>
      <c r="P348" s="6" t="str">
        <f t="shared" si="89"/>
        <v>25</v>
      </c>
      <c r="Q348" s="6" t="str">
        <f t="shared" si="109"/>
        <v>tc</v>
      </c>
      <c r="R348" s="6" t="str">
        <f t="shared" si="94"/>
        <v>tn</v>
      </c>
      <c r="S348" s="6" t="str">
        <f t="shared" si="98"/>
        <v>L</v>
      </c>
      <c r="T348" s="58">
        <f t="shared" si="99"/>
        <v>1</v>
      </c>
      <c r="U348" s="58">
        <f t="shared" si="106"/>
        <v>1</v>
      </c>
      <c r="V348" s="58">
        <f t="shared" si="107"/>
        <v>1</v>
      </c>
      <c r="W348" s="58">
        <f t="shared" si="108"/>
        <v>1</v>
      </c>
      <c r="X348" s="58">
        <f t="shared" si="95"/>
        <v>3</v>
      </c>
      <c r="Y348" s="58">
        <f t="shared" si="100"/>
        <v>49.5</v>
      </c>
      <c r="Z348" s="6">
        <f t="shared" si="101"/>
        <v>0</v>
      </c>
      <c r="AA348" s="68">
        <f t="shared" si="102"/>
        <v>0</v>
      </c>
      <c r="AC348" s="6" t="str">
        <f t="shared" si="103"/>
        <v>L</v>
      </c>
      <c r="AE348" s="69" t="str">
        <f t="shared" si="104"/>
        <v>1</v>
      </c>
    </row>
    <row r="349" spans="1:31" ht="20.100000000000001" customHeight="1" x14ac:dyDescent="0.25">
      <c r="A349" s="106">
        <v>299</v>
      </c>
      <c r="B349" s="107" t="s">
        <v>379</v>
      </c>
      <c r="C349" s="108"/>
      <c r="D349" s="108"/>
      <c r="E349" s="108"/>
      <c r="F349" s="107" t="s">
        <v>594</v>
      </c>
      <c r="G349" s="109"/>
      <c r="H349" s="81">
        <v>2</v>
      </c>
      <c r="I349" s="81">
        <v>19</v>
      </c>
      <c r="J349" s="81">
        <v>30</v>
      </c>
      <c r="K349" s="81">
        <f t="shared" si="96"/>
        <v>0</v>
      </c>
      <c r="L349" s="81">
        <v>0</v>
      </c>
      <c r="M349" s="81">
        <f t="shared" si="105"/>
        <v>4</v>
      </c>
      <c r="N349" s="81" t="str">
        <f t="shared" si="97"/>
        <v>06</v>
      </c>
      <c r="O349" s="110"/>
      <c r="P349" s="6" t="str">
        <f t="shared" si="89"/>
        <v>25</v>
      </c>
      <c r="Q349" s="6" t="str">
        <f t="shared" si="109"/>
        <v>tc</v>
      </c>
      <c r="R349" s="6" t="str">
        <f t="shared" si="94"/>
        <v/>
      </c>
      <c r="S349" s="6" t="str">
        <f t="shared" si="98"/>
        <v>L</v>
      </c>
      <c r="T349" s="58">
        <f t="shared" si="99"/>
        <v>1</v>
      </c>
      <c r="U349" s="58">
        <f t="shared" si="106"/>
        <v>1</v>
      </c>
      <c r="V349" s="58">
        <f t="shared" si="107"/>
        <v>1</v>
      </c>
      <c r="W349" s="58">
        <f t="shared" si="108"/>
        <v>1</v>
      </c>
      <c r="X349" s="58">
        <f t="shared" si="95"/>
        <v>0</v>
      </c>
      <c r="Y349" s="58">
        <f t="shared" si="100"/>
        <v>33</v>
      </c>
      <c r="Z349" s="6">
        <f t="shared" si="101"/>
        <v>0</v>
      </c>
      <c r="AA349" s="68">
        <f t="shared" si="102"/>
        <v>0</v>
      </c>
      <c r="AC349" s="6" t="str">
        <f t="shared" si="103"/>
        <v>L</v>
      </c>
      <c r="AE349" s="69" t="str">
        <f t="shared" si="104"/>
        <v>1</v>
      </c>
    </row>
    <row r="350" spans="1:31" ht="20.100000000000001" customHeight="1" x14ac:dyDescent="0.25">
      <c r="A350" s="106">
        <v>300</v>
      </c>
      <c r="B350" s="107" t="s">
        <v>595</v>
      </c>
      <c r="C350" s="108"/>
      <c r="D350" s="108"/>
      <c r="E350" s="108"/>
      <c r="F350" s="107" t="s">
        <v>596</v>
      </c>
      <c r="G350" s="109"/>
      <c r="H350" s="81">
        <v>2</v>
      </c>
      <c r="I350" s="81">
        <v>3</v>
      </c>
      <c r="J350" s="81">
        <v>28</v>
      </c>
      <c r="K350" s="81">
        <f t="shared" si="96"/>
        <v>1</v>
      </c>
      <c r="L350" s="81">
        <v>4</v>
      </c>
      <c r="M350" s="81">
        <f t="shared" si="105"/>
        <v>4</v>
      </c>
      <c r="N350" s="81" t="str">
        <f t="shared" si="97"/>
        <v>06</v>
      </c>
      <c r="O350" s="110"/>
      <c r="P350" s="6" t="str">
        <f t="shared" si="89"/>
        <v>25</v>
      </c>
      <c r="Q350" s="6" t="str">
        <f t="shared" si="109"/>
        <v>tc</v>
      </c>
      <c r="R350" s="6" t="str">
        <f t="shared" si="94"/>
        <v>tn</v>
      </c>
      <c r="S350" s="6" t="str">
        <f t="shared" si="98"/>
        <v>L</v>
      </c>
      <c r="T350" s="58">
        <f t="shared" si="99"/>
        <v>1</v>
      </c>
      <c r="U350" s="58">
        <f t="shared" si="106"/>
        <v>1</v>
      </c>
      <c r="V350" s="58">
        <f t="shared" si="107"/>
        <v>1</v>
      </c>
      <c r="W350" s="58">
        <f t="shared" si="108"/>
        <v>1</v>
      </c>
      <c r="X350" s="58">
        <f t="shared" si="95"/>
        <v>2</v>
      </c>
      <c r="Y350" s="58">
        <f t="shared" si="100"/>
        <v>33</v>
      </c>
      <c r="Z350" s="6">
        <f t="shared" si="101"/>
        <v>0</v>
      </c>
      <c r="AA350" s="68">
        <f t="shared" si="102"/>
        <v>0</v>
      </c>
      <c r="AC350" s="6" t="str">
        <f t="shared" si="103"/>
        <v>L</v>
      </c>
      <c r="AE350" s="69" t="str">
        <f t="shared" si="104"/>
        <v>1</v>
      </c>
    </row>
    <row r="351" spans="1:31" ht="20.100000000000001" customHeight="1" x14ac:dyDescent="0.25">
      <c r="A351" s="106">
        <v>301</v>
      </c>
      <c r="B351" s="107" t="s">
        <v>218</v>
      </c>
      <c r="C351" s="108"/>
      <c r="D351" s="108"/>
      <c r="E351" s="108"/>
      <c r="F351" s="107" t="s">
        <v>597</v>
      </c>
      <c r="G351" s="109"/>
      <c r="H351" s="81">
        <v>2</v>
      </c>
      <c r="I351" s="81">
        <v>7</v>
      </c>
      <c r="J351" s="81">
        <v>28</v>
      </c>
      <c r="K351" s="81">
        <f t="shared" si="96"/>
        <v>1</v>
      </c>
      <c r="L351" s="81">
        <v>4</v>
      </c>
      <c r="M351" s="81">
        <f t="shared" si="105"/>
        <v>4</v>
      </c>
      <c r="N351" s="81" t="str">
        <f t="shared" si="97"/>
        <v>06</v>
      </c>
      <c r="O351" s="110"/>
      <c r="P351" s="6" t="str">
        <f t="shared" si="89"/>
        <v>25</v>
      </c>
      <c r="Q351" s="6" t="str">
        <f t="shared" si="109"/>
        <v>tc</v>
      </c>
      <c r="R351" s="6" t="str">
        <f t="shared" si="94"/>
        <v>tn</v>
      </c>
      <c r="S351" s="6" t="str">
        <f t="shared" si="98"/>
        <v>L</v>
      </c>
      <c r="T351" s="58">
        <f t="shared" si="99"/>
        <v>1</v>
      </c>
      <c r="U351" s="58">
        <f t="shared" si="106"/>
        <v>1</v>
      </c>
      <c r="V351" s="58">
        <f t="shared" si="107"/>
        <v>1</v>
      </c>
      <c r="W351" s="58">
        <f t="shared" si="108"/>
        <v>1</v>
      </c>
      <c r="X351" s="58">
        <f t="shared" si="95"/>
        <v>2</v>
      </c>
      <c r="Y351" s="58">
        <f t="shared" si="100"/>
        <v>33</v>
      </c>
      <c r="Z351" s="6">
        <f t="shared" si="101"/>
        <v>0</v>
      </c>
      <c r="AA351" s="68">
        <f t="shared" si="102"/>
        <v>0</v>
      </c>
      <c r="AC351" s="6" t="str">
        <f t="shared" si="103"/>
        <v>L</v>
      </c>
      <c r="AE351" s="69" t="str">
        <f t="shared" si="104"/>
        <v>1</v>
      </c>
    </row>
    <row r="352" spans="1:31" ht="20.100000000000001" customHeight="1" x14ac:dyDescent="0.25">
      <c r="A352" s="106">
        <v>302</v>
      </c>
      <c r="B352" s="107" t="s">
        <v>223</v>
      </c>
      <c r="C352" s="108"/>
      <c r="D352" s="108"/>
      <c r="E352" s="108"/>
      <c r="F352" s="107" t="s">
        <v>598</v>
      </c>
      <c r="G352" s="109"/>
      <c r="H352" s="81">
        <v>3</v>
      </c>
      <c r="I352" s="81">
        <v>7</v>
      </c>
      <c r="J352" s="81">
        <v>40</v>
      </c>
      <c r="K352" s="81">
        <f t="shared" si="96"/>
        <v>1</v>
      </c>
      <c r="L352" s="81">
        <v>10</v>
      </c>
      <c r="M352" s="81">
        <f t="shared" si="105"/>
        <v>6</v>
      </c>
      <c r="N352" s="81" t="str">
        <f t="shared" si="97"/>
        <v>06</v>
      </c>
      <c r="O352" s="110"/>
      <c r="P352" s="6" t="str">
        <f t="shared" si="89"/>
        <v>25</v>
      </c>
      <c r="Q352" s="6" t="str">
        <f t="shared" si="109"/>
        <v>tc</v>
      </c>
      <c r="R352" s="6" t="str">
        <f t="shared" si="94"/>
        <v>tn</v>
      </c>
      <c r="S352" s="6" t="str">
        <f t="shared" si="98"/>
        <v>L</v>
      </c>
      <c r="T352" s="58">
        <f t="shared" si="99"/>
        <v>1</v>
      </c>
      <c r="U352" s="58">
        <f t="shared" si="106"/>
        <v>1</v>
      </c>
      <c r="V352" s="58">
        <f t="shared" si="107"/>
        <v>1</v>
      </c>
      <c r="W352" s="58">
        <f t="shared" si="108"/>
        <v>1</v>
      </c>
      <c r="X352" s="58">
        <f t="shared" si="95"/>
        <v>5</v>
      </c>
      <c r="Y352" s="58">
        <f t="shared" si="100"/>
        <v>49.5</v>
      </c>
      <c r="Z352" s="6">
        <f t="shared" si="101"/>
        <v>0</v>
      </c>
      <c r="AA352" s="68">
        <f t="shared" si="102"/>
        <v>0</v>
      </c>
      <c r="AC352" s="6" t="str">
        <f t="shared" si="103"/>
        <v>L</v>
      </c>
      <c r="AE352" s="69" t="str">
        <f t="shared" si="104"/>
        <v>1</v>
      </c>
    </row>
    <row r="353" spans="1:31" ht="20.100000000000001" customHeight="1" x14ac:dyDescent="0.25">
      <c r="A353" s="106">
        <v>303</v>
      </c>
      <c r="B353" s="107" t="s">
        <v>599</v>
      </c>
      <c r="C353" s="108"/>
      <c r="D353" s="108"/>
      <c r="E353" s="108"/>
      <c r="F353" s="107" t="s">
        <v>600</v>
      </c>
      <c r="G353" s="109"/>
      <c r="H353" s="81">
        <v>2</v>
      </c>
      <c r="I353" s="81">
        <v>19</v>
      </c>
      <c r="J353" s="81">
        <v>30</v>
      </c>
      <c r="K353" s="81">
        <f t="shared" si="96"/>
        <v>0</v>
      </c>
      <c r="L353" s="81">
        <v>0</v>
      </c>
      <c r="M353" s="81">
        <f t="shared" si="105"/>
        <v>4</v>
      </c>
      <c r="N353" s="81" t="str">
        <f t="shared" si="97"/>
        <v>06</v>
      </c>
      <c r="O353" s="110"/>
      <c r="P353" s="6" t="str">
        <f t="shared" si="89"/>
        <v>25</v>
      </c>
      <c r="Q353" s="6" t="str">
        <f t="shared" si="109"/>
        <v>tc</v>
      </c>
      <c r="R353" s="6" t="str">
        <f t="shared" si="94"/>
        <v/>
      </c>
      <c r="S353" s="6" t="str">
        <f t="shared" si="98"/>
        <v>L</v>
      </c>
      <c r="T353" s="58">
        <f t="shared" si="99"/>
        <v>1</v>
      </c>
      <c r="U353" s="58">
        <f t="shared" si="106"/>
        <v>1</v>
      </c>
      <c r="V353" s="58">
        <f t="shared" si="107"/>
        <v>1</v>
      </c>
      <c r="W353" s="58">
        <f t="shared" si="108"/>
        <v>1</v>
      </c>
      <c r="X353" s="58">
        <f t="shared" si="95"/>
        <v>0</v>
      </c>
      <c r="Y353" s="58">
        <f t="shared" si="100"/>
        <v>33</v>
      </c>
      <c r="Z353" s="6">
        <f t="shared" si="101"/>
        <v>0</v>
      </c>
      <c r="AA353" s="68">
        <f t="shared" si="102"/>
        <v>0</v>
      </c>
      <c r="AC353" s="6" t="str">
        <f t="shared" si="103"/>
        <v>L</v>
      </c>
      <c r="AE353" s="69" t="str">
        <f t="shared" si="104"/>
        <v>1</v>
      </c>
    </row>
    <row r="354" spans="1:31" ht="20.100000000000001" customHeight="1" x14ac:dyDescent="0.25">
      <c r="A354" s="106">
        <v>304</v>
      </c>
      <c r="B354" s="107" t="s">
        <v>601</v>
      </c>
      <c r="C354" s="108"/>
      <c r="D354" s="108"/>
      <c r="E354" s="108"/>
      <c r="F354" s="107" t="s">
        <v>602</v>
      </c>
      <c r="G354" s="109"/>
      <c r="H354" s="81">
        <v>2</v>
      </c>
      <c r="I354" s="81">
        <v>7</v>
      </c>
      <c r="J354" s="81">
        <v>28</v>
      </c>
      <c r="K354" s="81">
        <f t="shared" si="96"/>
        <v>1</v>
      </c>
      <c r="L354" s="81">
        <v>4</v>
      </c>
      <c r="M354" s="81">
        <f t="shared" si="105"/>
        <v>4</v>
      </c>
      <c r="N354" s="81" t="str">
        <f t="shared" si="97"/>
        <v>06</v>
      </c>
      <c r="O354" s="110"/>
      <c r="P354" s="6" t="str">
        <f t="shared" si="89"/>
        <v>25</v>
      </c>
      <c r="Q354" s="6" t="str">
        <f t="shared" si="109"/>
        <v>tc</v>
      </c>
      <c r="R354" s="6" t="str">
        <f t="shared" si="94"/>
        <v>tn</v>
      </c>
      <c r="S354" s="6" t="str">
        <f t="shared" si="98"/>
        <v>L</v>
      </c>
      <c r="T354" s="58">
        <f t="shared" si="99"/>
        <v>1</v>
      </c>
      <c r="U354" s="58">
        <f t="shared" si="106"/>
        <v>1</v>
      </c>
      <c r="V354" s="58">
        <f t="shared" si="107"/>
        <v>1</v>
      </c>
      <c r="W354" s="58">
        <f t="shared" si="108"/>
        <v>1</v>
      </c>
      <c r="X354" s="58">
        <f t="shared" si="95"/>
        <v>2</v>
      </c>
      <c r="Y354" s="58">
        <f t="shared" si="100"/>
        <v>33</v>
      </c>
      <c r="Z354" s="6">
        <f t="shared" si="101"/>
        <v>0</v>
      </c>
      <c r="AA354" s="68">
        <f t="shared" si="102"/>
        <v>0</v>
      </c>
      <c r="AC354" s="6" t="str">
        <f t="shared" si="103"/>
        <v>L</v>
      </c>
      <c r="AE354" s="69" t="str">
        <f t="shared" si="104"/>
        <v>1</v>
      </c>
    </row>
    <row r="355" spans="1:31" ht="20.100000000000001" customHeight="1" x14ac:dyDescent="0.25">
      <c r="A355" s="106">
        <v>305</v>
      </c>
      <c r="B355" s="107" t="s">
        <v>603</v>
      </c>
      <c r="C355" s="108"/>
      <c r="D355" s="108"/>
      <c r="E355" s="108"/>
      <c r="F355" s="107" t="s">
        <v>604</v>
      </c>
      <c r="G355" s="109"/>
      <c r="H355" s="81">
        <v>3</v>
      </c>
      <c r="I355" s="81">
        <v>34</v>
      </c>
      <c r="J355" s="81">
        <v>45</v>
      </c>
      <c r="K355" s="81">
        <f t="shared" si="96"/>
        <v>0</v>
      </c>
      <c r="L355" s="81">
        <v>0</v>
      </c>
      <c r="M355" s="81">
        <f t="shared" si="105"/>
        <v>6</v>
      </c>
      <c r="N355" s="81" t="str">
        <f t="shared" si="97"/>
        <v>07</v>
      </c>
      <c r="O355" s="110"/>
      <c r="P355" s="6" t="str">
        <f t="shared" si="89"/>
        <v>24</v>
      </c>
      <c r="Q355" s="6" t="str">
        <f t="shared" si="109"/>
        <v>tc</v>
      </c>
      <c r="R355" s="6" t="str">
        <f t="shared" si="94"/>
        <v/>
      </c>
      <c r="S355" s="6" t="str">
        <f t="shared" si="98"/>
        <v>L</v>
      </c>
      <c r="T355" s="58">
        <f t="shared" si="99"/>
        <v>1</v>
      </c>
      <c r="U355" s="58">
        <f t="shared" si="106"/>
        <v>1</v>
      </c>
      <c r="V355" s="58">
        <f t="shared" si="107"/>
        <v>1</v>
      </c>
      <c r="W355" s="58">
        <f t="shared" si="108"/>
        <v>1</v>
      </c>
      <c r="X355" s="58">
        <f t="shared" si="95"/>
        <v>0</v>
      </c>
      <c r="Y355" s="58">
        <f t="shared" si="100"/>
        <v>49.5</v>
      </c>
      <c r="Z355" s="6">
        <f t="shared" si="101"/>
        <v>0</v>
      </c>
      <c r="AA355" s="68">
        <f t="shared" si="102"/>
        <v>0</v>
      </c>
      <c r="AC355" s="6" t="str">
        <f t="shared" si="103"/>
        <v>L</v>
      </c>
      <c r="AE355" s="69" t="str">
        <f t="shared" si="104"/>
        <v>1</v>
      </c>
    </row>
    <row r="356" spans="1:31" ht="20.100000000000001" customHeight="1" x14ac:dyDescent="0.25">
      <c r="A356" s="106">
        <v>306</v>
      </c>
      <c r="B356" s="107" t="s">
        <v>395</v>
      </c>
      <c r="C356" s="108"/>
      <c r="D356" s="108"/>
      <c r="E356" s="108"/>
      <c r="F356" s="107" t="s">
        <v>605</v>
      </c>
      <c r="G356" s="109"/>
      <c r="H356" s="81">
        <v>3</v>
      </c>
      <c r="I356" s="81">
        <v>34</v>
      </c>
      <c r="J356" s="81">
        <v>45</v>
      </c>
      <c r="K356" s="81">
        <f t="shared" si="96"/>
        <v>0</v>
      </c>
      <c r="L356" s="81">
        <v>0</v>
      </c>
      <c r="M356" s="81">
        <f t="shared" si="105"/>
        <v>6</v>
      </c>
      <c r="N356" s="81" t="str">
        <f t="shared" si="97"/>
        <v>07</v>
      </c>
      <c r="O356" s="110"/>
      <c r="P356" s="6" t="str">
        <f t="shared" si="89"/>
        <v>24</v>
      </c>
      <c r="Q356" s="6" t="str">
        <f t="shared" si="109"/>
        <v>tc</v>
      </c>
      <c r="R356" s="6" t="str">
        <f t="shared" si="94"/>
        <v/>
      </c>
      <c r="S356" s="6" t="str">
        <f t="shared" si="98"/>
        <v>L</v>
      </c>
      <c r="T356" s="58">
        <f t="shared" si="99"/>
        <v>1</v>
      </c>
      <c r="U356" s="58">
        <f t="shared" si="106"/>
        <v>1</v>
      </c>
      <c r="V356" s="58">
        <f t="shared" si="107"/>
        <v>1</v>
      </c>
      <c r="W356" s="58">
        <f t="shared" si="108"/>
        <v>1</v>
      </c>
      <c r="X356" s="58">
        <f t="shared" si="95"/>
        <v>0</v>
      </c>
      <c r="Y356" s="58">
        <f t="shared" si="100"/>
        <v>49.5</v>
      </c>
      <c r="Z356" s="6">
        <f t="shared" si="101"/>
        <v>0</v>
      </c>
      <c r="AA356" s="68">
        <f t="shared" si="102"/>
        <v>0</v>
      </c>
      <c r="AC356" s="6" t="str">
        <f t="shared" si="103"/>
        <v>L</v>
      </c>
      <c r="AE356" s="69" t="str">
        <f t="shared" si="104"/>
        <v>1</v>
      </c>
    </row>
    <row r="357" spans="1:31" ht="20.100000000000001" customHeight="1" x14ac:dyDescent="0.25">
      <c r="A357" s="106">
        <v>307</v>
      </c>
      <c r="B357" s="107" t="s">
        <v>260</v>
      </c>
      <c r="C357" s="108"/>
      <c r="D357" s="108"/>
      <c r="E357" s="108"/>
      <c r="F357" s="107" t="s">
        <v>606</v>
      </c>
      <c r="G357" s="109"/>
      <c r="H357" s="81">
        <v>3</v>
      </c>
      <c r="I357" s="81">
        <v>34</v>
      </c>
      <c r="J357" s="81">
        <v>45</v>
      </c>
      <c r="K357" s="81">
        <f t="shared" si="96"/>
        <v>0</v>
      </c>
      <c r="L357" s="81">
        <v>0</v>
      </c>
      <c r="M357" s="81">
        <f t="shared" si="105"/>
        <v>6</v>
      </c>
      <c r="N357" s="81" t="str">
        <f t="shared" si="97"/>
        <v>07</v>
      </c>
      <c r="O357" s="110"/>
      <c r="P357" s="6" t="str">
        <f t="shared" si="89"/>
        <v>24</v>
      </c>
      <c r="Q357" s="6" t="str">
        <f t="shared" si="109"/>
        <v>tc</v>
      </c>
      <c r="R357" s="6" t="str">
        <f t="shared" si="94"/>
        <v/>
      </c>
      <c r="S357" s="6" t="str">
        <f t="shared" si="98"/>
        <v>L</v>
      </c>
      <c r="T357" s="58">
        <f t="shared" si="99"/>
        <v>1</v>
      </c>
      <c r="U357" s="58">
        <f t="shared" si="106"/>
        <v>1</v>
      </c>
      <c r="V357" s="58">
        <f t="shared" si="107"/>
        <v>1</v>
      </c>
      <c r="W357" s="58">
        <f t="shared" si="108"/>
        <v>1</v>
      </c>
      <c r="X357" s="58">
        <f t="shared" si="95"/>
        <v>0</v>
      </c>
      <c r="Y357" s="58">
        <f t="shared" si="100"/>
        <v>49.5</v>
      </c>
      <c r="Z357" s="6">
        <f t="shared" si="101"/>
        <v>0</v>
      </c>
      <c r="AA357" s="68">
        <f t="shared" si="102"/>
        <v>0</v>
      </c>
      <c r="AC357" s="6" t="str">
        <f t="shared" si="103"/>
        <v>L</v>
      </c>
      <c r="AE357" s="69" t="str">
        <f t="shared" si="104"/>
        <v>1</v>
      </c>
    </row>
    <row r="358" spans="1:31" ht="20.100000000000001" customHeight="1" x14ac:dyDescent="0.25">
      <c r="A358" s="106">
        <v>308</v>
      </c>
      <c r="B358" s="107" t="s">
        <v>397</v>
      </c>
      <c r="C358" s="108"/>
      <c r="D358" s="108"/>
      <c r="E358" s="108"/>
      <c r="F358" s="107" t="s">
        <v>607</v>
      </c>
      <c r="G358" s="109"/>
      <c r="H358" s="81">
        <v>2</v>
      </c>
      <c r="I358" s="81">
        <v>10</v>
      </c>
      <c r="J358" s="81">
        <v>0</v>
      </c>
      <c r="K358" s="81">
        <f t="shared" si="96"/>
        <v>0</v>
      </c>
      <c r="L358" s="81">
        <v>68</v>
      </c>
      <c r="M358" s="81">
        <f t="shared" si="105"/>
        <v>0</v>
      </c>
      <c r="N358" s="81" t="str">
        <f t="shared" si="97"/>
        <v>07</v>
      </c>
      <c r="O358" s="110"/>
      <c r="P358" s="6" t="str">
        <f t="shared" si="89"/>
        <v>24</v>
      </c>
      <c r="Q358" s="6" t="str">
        <f t="shared" si="109"/>
        <v>tc</v>
      </c>
      <c r="R358" s="6" t="str">
        <f t="shared" si="94"/>
        <v/>
      </c>
      <c r="S358" s="6" t="str">
        <f t="shared" si="98"/>
        <v>T</v>
      </c>
      <c r="T358" s="58">
        <f t="shared" si="99"/>
        <v>20</v>
      </c>
      <c r="U358" s="58">
        <f t="shared" si="106"/>
        <v>1</v>
      </c>
      <c r="V358" s="58">
        <f t="shared" si="107"/>
        <v>1</v>
      </c>
      <c r="W358" s="58">
        <f t="shared" si="108"/>
        <v>1</v>
      </c>
      <c r="X358" s="58">
        <f t="shared" si="95"/>
        <v>0</v>
      </c>
      <c r="Y358" s="58">
        <f t="shared" si="100"/>
        <v>40</v>
      </c>
      <c r="Z358" s="6">
        <f t="shared" si="101"/>
        <v>0</v>
      </c>
      <c r="AA358" s="68">
        <f t="shared" si="102"/>
        <v>0</v>
      </c>
      <c r="AB358" s="7" t="s">
        <v>562</v>
      </c>
      <c r="AC358" s="6" t="str">
        <f t="shared" si="103"/>
        <v>T</v>
      </c>
      <c r="AE358" s="69" t="str">
        <f t="shared" si="104"/>
        <v>20</v>
      </c>
    </row>
    <row r="359" spans="1:31" ht="20.100000000000001" customHeight="1" x14ac:dyDescent="0.25">
      <c r="A359" s="106">
        <v>309</v>
      </c>
      <c r="B359" s="107" t="s">
        <v>403</v>
      </c>
      <c r="C359" s="108"/>
      <c r="D359" s="108"/>
      <c r="E359" s="108"/>
      <c r="F359" s="107" t="s">
        <v>608</v>
      </c>
      <c r="G359" s="109"/>
      <c r="H359" s="81">
        <v>3</v>
      </c>
      <c r="I359" s="81">
        <v>34</v>
      </c>
      <c r="J359" s="81">
        <v>45</v>
      </c>
      <c r="K359" s="81">
        <f t="shared" si="96"/>
        <v>0</v>
      </c>
      <c r="L359" s="81">
        <v>0</v>
      </c>
      <c r="M359" s="81">
        <f t="shared" si="105"/>
        <v>6</v>
      </c>
      <c r="N359" s="81" t="str">
        <f t="shared" si="97"/>
        <v>07</v>
      </c>
      <c r="O359" s="110"/>
      <c r="P359" s="6" t="str">
        <f t="shared" si="89"/>
        <v>24</v>
      </c>
      <c r="Q359" s="6" t="str">
        <f t="shared" si="109"/>
        <v>tc</v>
      </c>
      <c r="R359" s="6" t="str">
        <f t="shared" si="94"/>
        <v/>
      </c>
      <c r="S359" s="6" t="str">
        <f t="shared" si="98"/>
        <v>L</v>
      </c>
      <c r="T359" s="58">
        <f t="shared" si="99"/>
        <v>1</v>
      </c>
      <c r="U359" s="58">
        <f t="shared" si="106"/>
        <v>1</v>
      </c>
      <c r="V359" s="58">
        <f t="shared" si="107"/>
        <v>1</v>
      </c>
      <c r="W359" s="58">
        <f t="shared" si="108"/>
        <v>1</v>
      </c>
      <c r="X359" s="58">
        <f t="shared" si="95"/>
        <v>0</v>
      </c>
      <c r="Y359" s="58">
        <f t="shared" si="100"/>
        <v>49.5</v>
      </c>
      <c r="Z359" s="6">
        <f t="shared" si="101"/>
        <v>0</v>
      </c>
      <c r="AA359" s="68">
        <f t="shared" si="102"/>
        <v>0</v>
      </c>
      <c r="AC359" s="6" t="str">
        <f t="shared" si="103"/>
        <v>L</v>
      </c>
      <c r="AE359" s="69" t="str">
        <f t="shared" si="104"/>
        <v>1</v>
      </c>
    </row>
    <row r="360" spans="1:31" ht="20.100000000000001" customHeight="1" x14ac:dyDescent="0.25">
      <c r="A360" s="106">
        <v>310</v>
      </c>
      <c r="B360" s="107" t="s">
        <v>609</v>
      </c>
      <c r="C360" s="108"/>
      <c r="D360" s="108"/>
      <c r="E360" s="108"/>
      <c r="F360" s="107" t="s">
        <v>610</v>
      </c>
      <c r="G360" s="109"/>
      <c r="H360" s="81">
        <v>3</v>
      </c>
      <c r="I360" s="81">
        <v>17</v>
      </c>
      <c r="J360" s="81">
        <v>0</v>
      </c>
      <c r="K360" s="81">
        <f t="shared" si="96"/>
        <v>0</v>
      </c>
      <c r="L360" s="81">
        <v>102</v>
      </c>
      <c r="M360" s="81">
        <f t="shared" si="105"/>
        <v>0</v>
      </c>
      <c r="N360" s="81" t="str">
        <f t="shared" si="97"/>
        <v>07</v>
      </c>
      <c r="O360" s="110"/>
      <c r="P360" s="6" t="str">
        <f t="shared" si="89"/>
        <v>24</v>
      </c>
      <c r="Q360" s="6" t="str">
        <f t="shared" si="109"/>
        <v>tc</v>
      </c>
      <c r="R360" s="6" t="str">
        <f t="shared" si="94"/>
        <v/>
      </c>
      <c r="S360" s="6" t="str">
        <f t="shared" si="98"/>
        <v>T</v>
      </c>
      <c r="T360" s="58">
        <f t="shared" si="99"/>
        <v>20</v>
      </c>
      <c r="U360" s="58">
        <f t="shared" si="106"/>
        <v>1</v>
      </c>
      <c r="V360" s="58">
        <f t="shared" si="107"/>
        <v>1</v>
      </c>
      <c r="W360" s="58">
        <f t="shared" si="108"/>
        <v>1</v>
      </c>
      <c r="X360" s="58">
        <f t="shared" si="95"/>
        <v>0</v>
      </c>
      <c r="Y360" s="58">
        <f t="shared" si="100"/>
        <v>60</v>
      </c>
      <c r="Z360" s="6">
        <f t="shared" si="101"/>
        <v>0</v>
      </c>
      <c r="AA360" s="68">
        <f t="shared" si="102"/>
        <v>0</v>
      </c>
      <c r="AB360" s="7" t="s">
        <v>611</v>
      </c>
      <c r="AC360" s="6" t="str">
        <f t="shared" si="103"/>
        <v>T</v>
      </c>
      <c r="AE360" s="69" t="str">
        <f t="shared" si="104"/>
        <v>20</v>
      </c>
    </row>
    <row r="361" spans="1:31" ht="20.100000000000001" customHeight="1" x14ac:dyDescent="0.25">
      <c r="A361" s="106">
        <v>311</v>
      </c>
      <c r="B361" s="107" t="s">
        <v>609</v>
      </c>
      <c r="C361" s="108"/>
      <c r="D361" s="108"/>
      <c r="E361" s="108"/>
      <c r="F361" s="107" t="s">
        <v>612</v>
      </c>
      <c r="G361" s="109"/>
      <c r="H361" s="81">
        <v>3</v>
      </c>
      <c r="I361" s="81">
        <v>17</v>
      </c>
      <c r="J361" s="81">
        <v>0</v>
      </c>
      <c r="K361" s="81">
        <f t="shared" si="96"/>
        <v>0</v>
      </c>
      <c r="L361" s="81">
        <v>102</v>
      </c>
      <c r="M361" s="81">
        <f t="shared" si="105"/>
        <v>0</v>
      </c>
      <c r="N361" s="81" t="str">
        <f t="shared" si="97"/>
        <v>07</v>
      </c>
      <c r="O361" s="110"/>
      <c r="P361" s="6" t="str">
        <f t="shared" si="89"/>
        <v>24</v>
      </c>
      <c r="Q361" s="6" t="str">
        <f t="shared" si="109"/>
        <v>tc</v>
      </c>
      <c r="R361" s="6" t="str">
        <f t="shared" si="94"/>
        <v/>
      </c>
      <c r="S361" s="6" t="str">
        <f t="shared" si="98"/>
        <v>T</v>
      </c>
      <c r="T361" s="58">
        <f t="shared" si="99"/>
        <v>20</v>
      </c>
      <c r="U361" s="58">
        <f t="shared" si="106"/>
        <v>1</v>
      </c>
      <c r="V361" s="58">
        <f t="shared" si="107"/>
        <v>1</v>
      </c>
      <c r="W361" s="58">
        <f t="shared" si="108"/>
        <v>1</v>
      </c>
      <c r="X361" s="58">
        <f t="shared" si="95"/>
        <v>0</v>
      </c>
      <c r="Y361" s="58">
        <f t="shared" si="100"/>
        <v>60</v>
      </c>
      <c r="Z361" s="6">
        <f t="shared" si="101"/>
        <v>0</v>
      </c>
      <c r="AA361" s="68">
        <f t="shared" si="102"/>
        <v>0</v>
      </c>
      <c r="AB361" s="7" t="s">
        <v>611</v>
      </c>
      <c r="AC361" s="6" t="str">
        <f t="shared" si="103"/>
        <v>T</v>
      </c>
      <c r="AE361" s="69" t="str">
        <f t="shared" si="104"/>
        <v>20</v>
      </c>
    </row>
    <row r="362" spans="1:31" ht="20.100000000000001" customHeight="1" x14ac:dyDescent="0.25">
      <c r="A362" s="106">
        <v>312</v>
      </c>
      <c r="B362" s="107" t="s">
        <v>613</v>
      </c>
      <c r="C362" s="108"/>
      <c r="D362" s="108"/>
      <c r="E362" s="108"/>
      <c r="F362" s="107" t="s">
        <v>614</v>
      </c>
      <c r="G362" s="109"/>
      <c r="H362" s="81">
        <v>2</v>
      </c>
      <c r="I362" s="81">
        <v>10</v>
      </c>
      <c r="J362" s="81">
        <v>30</v>
      </c>
      <c r="K362" s="81">
        <f t="shared" si="96"/>
        <v>0</v>
      </c>
      <c r="L362" s="81">
        <v>0</v>
      </c>
      <c r="M362" s="81">
        <f t="shared" si="105"/>
        <v>4</v>
      </c>
      <c r="N362" s="81" t="str">
        <f t="shared" si="97"/>
        <v>08</v>
      </c>
      <c r="O362" s="110"/>
      <c r="P362" s="6" t="str">
        <f t="shared" si="89"/>
        <v>26</v>
      </c>
      <c r="Q362" s="6" t="str">
        <f t="shared" si="109"/>
        <v>tc</v>
      </c>
      <c r="R362" s="6" t="str">
        <f t="shared" si="94"/>
        <v/>
      </c>
      <c r="S362" s="6" t="str">
        <f t="shared" si="98"/>
        <v>L</v>
      </c>
      <c r="T362" s="58">
        <f t="shared" si="99"/>
        <v>1</v>
      </c>
      <c r="U362" s="58">
        <f t="shared" si="106"/>
        <v>1</v>
      </c>
      <c r="V362" s="58">
        <f t="shared" si="107"/>
        <v>1</v>
      </c>
      <c r="W362" s="58">
        <f t="shared" si="108"/>
        <v>1</v>
      </c>
      <c r="X362" s="58">
        <f t="shared" si="95"/>
        <v>0</v>
      </c>
      <c r="Y362" s="58">
        <f t="shared" si="100"/>
        <v>33</v>
      </c>
      <c r="Z362" s="6">
        <f t="shared" si="101"/>
        <v>0</v>
      </c>
      <c r="AA362" s="68">
        <f t="shared" si="102"/>
        <v>0</v>
      </c>
      <c r="AC362" s="6" t="str">
        <f t="shared" si="103"/>
        <v>L</v>
      </c>
      <c r="AE362" s="69" t="str">
        <f t="shared" si="104"/>
        <v>1</v>
      </c>
    </row>
    <row r="363" spans="1:31" ht="20.100000000000001" customHeight="1" x14ac:dyDescent="0.25">
      <c r="A363" s="106">
        <v>313</v>
      </c>
      <c r="B363" s="107" t="s">
        <v>269</v>
      </c>
      <c r="C363" s="108"/>
      <c r="D363" s="108"/>
      <c r="E363" s="108"/>
      <c r="F363" s="107" t="s">
        <v>615</v>
      </c>
      <c r="G363" s="109"/>
      <c r="H363" s="81">
        <v>2</v>
      </c>
      <c r="I363" s="81">
        <v>7</v>
      </c>
      <c r="J363" s="81">
        <v>30</v>
      </c>
      <c r="K363" s="81">
        <f t="shared" si="96"/>
        <v>0</v>
      </c>
      <c r="L363" s="81">
        <v>0</v>
      </c>
      <c r="M363" s="81">
        <f t="shared" si="105"/>
        <v>4</v>
      </c>
      <c r="N363" s="81" t="str">
        <f t="shared" si="97"/>
        <v>08</v>
      </c>
      <c r="O363" s="110"/>
      <c r="P363" s="6" t="str">
        <f t="shared" si="89"/>
        <v>26</v>
      </c>
      <c r="Q363" s="6" t="str">
        <f t="shared" si="109"/>
        <v>tc</v>
      </c>
      <c r="R363" s="6" t="str">
        <f t="shared" si="94"/>
        <v/>
      </c>
      <c r="S363" s="6" t="str">
        <f t="shared" si="98"/>
        <v>L</v>
      </c>
      <c r="T363" s="58">
        <f t="shared" si="99"/>
        <v>1</v>
      </c>
      <c r="U363" s="58">
        <f t="shared" si="106"/>
        <v>1</v>
      </c>
      <c r="V363" s="58">
        <f t="shared" si="107"/>
        <v>1</v>
      </c>
      <c r="W363" s="58">
        <f t="shared" si="108"/>
        <v>1</v>
      </c>
      <c r="X363" s="58">
        <f t="shared" si="95"/>
        <v>0</v>
      </c>
      <c r="Y363" s="58">
        <f t="shared" si="100"/>
        <v>33</v>
      </c>
      <c r="Z363" s="6">
        <f t="shared" si="101"/>
        <v>0</v>
      </c>
      <c r="AA363" s="68">
        <f t="shared" si="102"/>
        <v>0</v>
      </c>
      <c r="AC363" s="6" t="str">
        <f t="shared" si="103"/>
        <v>L</v>
      </c>
      <c r="AE363" s="69" t="str">
        <f t="shared" si="104"/>
        <v>1</v>
      </c>
    </row>
    <row r="364" spans="1:31" ht="20.100000000000001" customHeight="1" x14ac:dyDescent="0.25">
      <c r="A364" s="106">
        <v>314</v>
      </c>
      <c r="B364" s="107" t="s">
        <v>409</v>
      </c>
      <c r="C364" s="108"/>
      <c r="D364" s="108"/>
      <c r="E364" s="108"/>
      <c r="F364" s="107" t="s">
        <v>616</v>
      </c>
      <c r="G364" s="109"/>
      <c r="H364" s="81">
        <v>2</v>
      </c>
      <c r="I364" s="81">
        <v>28</v>
      </c>
      <c r="J364" s="81">
        <v>30</v>
      </c>
      <c r="K364" s="81">
        <f t="shared" si="96"/>
        <v>0</v>
      </c>
      <c r="L364" s="81">
        <v>0</v>
      </c>
      <c r="M364" s="81">
        <f t="shared" si="105"/>
        <v>4</v>
      </c>
      <c r="N364" s="81" t="str">
        <f t="shared" si="97"/>
        <v>08</v>
      </c>
      <c r="O364" s="110"/>
      <c r="P364" s="6" t="str">
        <f t="shared" si="89"/>
        <v>26</v>
      </c>
      <c r="Q364" s="6" t="str">
        <f t="shared" si="109"/>
        <v>tc</v>
      </c>
      <c r="R364" s="6" t="str">
        <f t="shared" si="94"/>
        <v/>
      </c>
      <c r="S364" s="6" t="str">
        <f t="shared" si="98"/>
        <v>L</v>
      </c>
      <c r="T364" s="58">
        <f t="shared" si="99"/>
        <v>1</v>
      </c>
      <c r="U364" s="58">
        <f t="shared" si="106"/>
        <v>1</v>
      </c>
      <c r="V364" s="58">
        <f t="shared" si="107"/>
        <v>1</v>
      </c>
      <c r="W364" s="58">
        <f t="shared" si="108"/>
        <v>1</v>
      </c>
      <c r="X364" s="58">
        <f t="shared" si="95"/>
        <v>0</v>
      </c>
      <c r="Y364" s="58">
        <f t="shared" si="100"/>
        <v>33</v>
      </c>
      <c r="Z364" s="6">
        <f t="shared" si="101"/>
        <v>0</v>
      </c>
      <c r="AA364" s="68">
        <f t="shared" si="102"/>
        <v>0</v>
      </c>
      <c r="AC364" s="6" t="str">
        <f t="shared" si="103"/>
        <v>L</v>
      </c>
      <c r="AE364" s="69" t="str">
        <f t="shared" si="104"/>
        <v>1</v>
      </c>
    </row>
    <row r="365" spans="1:31" ht="20.100000000000001" customHeight="1" x14ac:dyDescent="0.25">
      <c r="A365" s="106">
        <v>315</v>
      </c>
      <c r="B365" s="107" t="s">
        <v>281</v>
      </c>
      <c r="C365" s="108"/>
      <c r="D365" s="108"/>
      <c r="E365" s="108"/>
      <c r="F365" s="107" t="s">
        <v>617</v>
      </c>
      <c r="G365" s="109"/>
      <c r="H365" s="81">
        <v>2</v>
      </c>
      <c r="I365" s="81">
        <v>36</v>
      </c>
      <c r="J365" s="81">
        <v>30</v>
      </c>
      <c r="K365" s="81">
        <f t="shared" si="96"/>
        <v>0</v>
      </c>
      <c r="L365" s="81">
        <v>0</v>
      </c>
      <c r="M365" s="81">
        <f t="shared" si="105"/>
        <v>4</v>
      </c>
      <c r="N365" s="81" t="str">
        <f t="shared" si="97"/>
        <v>08</v>
      </c>
      <c r="O365" s="110"/>
      <c r="P365" s="6" t="str">
        <f t="shared" si="89"/>
        <v>26</v>
      </c>
      <c r="Q365" s="6" t="str">
        <f t="shared" si="109"/>
        <v>tc</v>
      </c>
      <c r="R365" s="6" t="str">
        <f t="shared" si="94"/>
        <v/>
      </c>
      <c r="S365" s="6" t="str">
        <f t="shared" si="98"/>
        <v>L</v>
      </c>
      <c r="T365" s="58">
        <f t="shared" si="99"/>
        <v>1</v>
      </c>
      <c r="U365" s="58">
        <f t="shared" si="106"/>
        <v>1</v>
      </c>
      <c r="V365" s="58">
        <f t="shared" si="107"/>
        <v>1</v>
      </c>
      <c r="W365" s="58">
        <f t="shared" si="108"/>
        <v>1</v>
      </c>
      <c r="X365" s="58">
        <f t="shared" si="95"/>
        <v>0</v>
      </c>
      <c r="Y365" s="58">
        <f t="shared" si="100"/>
        <v>33</v>
      </c>
      <c r="Z365" s="6">
        <f t="shared" si="101"/>
        <v>0</v>
      </c>
      <c r="AA365" s="68">
        <f t="shared" si="102"/>
        <v>0</v>
      </c>
      <c r="AC365" s="6" t="str">
        <f t="shared" si="103"/>
        <v>L</v>
      </c>
      <c r="AE365" s="69" t="str">
        <f t="shared" si="104"/>
        <v>1</v>
      </c>
    </row>
    <row r="366" spans="1:31" ht="20.100000000000001" customHeight="1" x14ac:dyDescent="0.25">
      <c r="A366" s="106">
        <v>316</v>
      </c>
      <c r="B366" s="107" t="s">
        <v>618</v>
      </c>
      <c r="C366" s="108"/>
      <c r="D366" s="108"/>
      <c r="E366" s="108"/>
      <c r="F366" s="107" t="s">
        <v>619</v>
      </c>
      <c r="G366" s="109"/>
      <c r="H366" s="81">
        <v>2</v>
      </c>
      <c r="I366" s="81">
        <v>11</v>
      </c>
      <c r="J366" s="81">
        <v>30</v>
      </c>
      <c r="K366" s="81">
        <f t="shared" si="96"/>
        <v>0</v>
      </c>
      <c r="L366" s="81">
        <v>0</v>
      </c>
      <c r="M366" s="81">
        <f t="shared" si="105"/>
        <v>4</v>
      </c>
      <c r="N366" s="81" t="str">
        <f t="shared" si="97"/>
        <v>08</v>
      </c>
      <c r="O366" s="110"/>
      <c r="P366" s="6" t="str">
        <f t="shared" si="89"/>
        <v>26</v>
      </c>
      <c r="Q366" s="6" t="str">
        <f t="shared" si="109"/>
        <v>tc</v>
      </c>
      <c r="R366" s="6" t="str">
        <f t="shared" si="94"/>
        <v/>
      </c>
      <c r="S366" s="6" t="str">
        <f t="shared" si="98"/>
        <v>L</v>
      </c>
      <c r="T366" s="58">
        <f t="shared" si="99"/>
        <v>1</v>
      </c>
      <c r="U366" s="58">
        <f t="shared" si="106"/>
        <v>1</v>
      </c>
      <c r="V366" s="58">
        <f t="shared" si="107"/>
        <v>1</v>
      </c>
      <c r="W366" s="58">
        <f t="shared" si="108"/>
        <v>1</v>
      </c>
      <c r="X366" s="58">
        <f t="shared" si="95"/>
        <v>0</v>
      </c>
      <c r="Y366" s="58">
        <f t="shared" si="100"/>
        <v>33</v>
      </c>
      <c r="Z366" s="6">
        <f t="shared" si="101"/>
        <v>0</v>
      </c>
      <c r="AA366" s="68">
        <f t="shared" si="102"/>
        <v>0</v>
      </c>
      <c r="AC366" s="6" t="str">
        <f t="shared" si="103"/>
        <v>L</v>
      </c>
      <c r="AE366" s="69" t="str">
        <f t="shared" si="104"/>
        <v>1</v>
      </c>
    </row>
    <row r="367" spans="1:31" ht="20.100000000000001" customHeight="1" x14ac:dyDescent="0.25">
      <c r="A367" s="106">
        <v>317</v>
      </c>
      <c r="B367" s="107" t="s">
        <v>620</v>
      </c>
      <c r="C367" s="108"/>
      <c r="D367" s="108"/>
      <c r="E367" s="108"/>
      <c r="F367" s="107" t="s">
        <v>621</v>
      </c>
      <c r="G367" s="109"/>
      <c r="H367" s="81">
        <v>2</v>
      </c>
      <c r="I367" s="81">
        <v>7</v>
      </c>
      <c r="J367" s="81">
        <v>30</v>
      </c>
      <c r="K367" s="81">
        <f t="shared" si="96"/>
        <v>0</v>
      </c>
      <c r="L367" s="81">
        <v>0</v>
      </c>
      <c r="M367" s="81">
        <f t="shared" si="105"/>
        <v>4</v>
      </c>
      <c r="N367" s="81" t="str">
        <f t="shared" si="97"/>
        <v>08</v>
      </c>
      <c r="O367" s="110"/>
      <c r="P367" s="6" t="str">
        <f t="shared" ref="P367:P430" si="110">RIGHT(F367,2)</f>
        <v>26</v>
      </c>
      <c r="Q367" s="6" t="str">
        <f t="shared" si="109"/>
        <v>tc</v>
      </c>
      <c r="R367" s="6" t="str">
        <f t="shared" si="94"/>
        <v/>
      </c>
      <c r="S367" s="6" t="str">
        <f t="shared" si="98"/>
        <v>L</v>
      </c>
      <c r="T367" s="58">
        <f t="shared" si="99"/>
        <v>1</v>
      </c>
      <c r="U367" s="58">
        <f t="shared" si="106"/>
        <v>1</v>
      </c>
      <c r="V367" s="58">
        <f t="shared" si="107"/>
        <v>1</v>
      </c>
      <c r="W367" s="58">
        <f t="shared" si="108"/>
        <v>1</v>
      </c>
      <c r="X367" s="58">
        <f t="shared" si="95"/>
        <v>0</v>
      </c>
      <c r="Y367" s="58">
        <f t="shared" si="100"/>
        <v>33</v>
      </c>
      <c r="Z367" s="6">
        <f t="shared" si="101"/>
        <v>0</v>
      </c>
      <c r="AA367" s="68">
        <f t="shared" si="102"/>
        <v>0</v>
      </c>
      <c r="AC367" s="6" t="str">
        <f t="shared" si="103"/>
        <v>L</v>
      </c>
      <c r="AE367" s="69" t="str">
        <f t="shared" si="104"/>
        <v>1</v>
      </c>
    </row>
    <row r="368" spans="1:31" ht="20.100000000000001" customHeight="1" x14ac:dyDescent="0.25">
      <c r="A368" s="106">
        <v>318</v>
      </c>
      <c r="B368" s="107" t="s">
        <v>285</v>
      </c>
      <c r="C368" s="108"/>
      <c r="D368" s="108"/>
      <c r="E368" s="108"/>
      <c r="F368" s="107" t="s">
        <v>622</v>
      </c>
      <c r="G368" s="109"/>
      <c r="H368" s="81">
        <v>2</v>
      </c>
      <c r="I368" s="81">
        <v>27</v>
      </c>
      <c r="J368" s="81">
        <v>30</v>
      </c>
      <c r="K368" s="81">
        <f t="shared" si="96"/>
        <v>0</v>
      </c>
      <c r="L368" s="81">
        <v>0</v>
      </c>
      <c r="M368" s="81">
        <f t="shared" si="105"/>
        <v>4</v>
      </c>
      <c r="N368" s="81" t="str">
        <f t="shared" si="97"/>
        <v>08</v>
      </c>
      <c r="O368" s="110"/>
      <c r="P368" s="6" t="str">
        <f t="shared" si="110"/>
        <v>26</v>
      </c>
      <c r="Q368" s="6" t="str">
        <f t="shared" si="109"/>
        <v>tc</v>
      </c>
      <c r="R368" s="6" t="str">
        <f t="shared" si="94"/>
        <v/>
      </c>
      <c r="S368" s="6" t="str">
        <f t="shared" si="98"/>
        <v>L</v>
      </c>
      <c r="T368" s="58">
        <f t="shared" si="99"/>
        <v>1</v>
      </c>
      <c r="U368" s="58">
        <f t="shared" si="106"/>
        <v>1</v>
      </c>
      <c r="V368" s="58">
        <f t="shared" si="107"/>
        <v>1</v>
      </c>
      <c r="W368" s="58">
        <f t="shared" si="108"/>
        <v>1</v>
      </c>
      <c r="X368" s="58">
        <f t="shared" si="95"/>
        <v>0</v>
      </c>
      <c r="Y368" s="58">
        <f t="shared" si="100"/>
        <v>33</v>
      </c>
      <c r="Z368" s="6">
        <f t="shared" si="101"/>
        <v>0</v>
      </c>
      <c r="AA368" s="68">
        <f t="shared" si="102"/>
        <v>0</v>
      </c>
      <c r="AC368" s="6" t="str">
        <f t="shared" si="103"/>
        <v>L</v>
      </c>
      <c r="AE368" s="69" t="str">
        <f t="shared" si="104"/>
        <v>1</v>
      </c>
    </row>
    <row r="369" spans="1:31" ht="20.100000000000001" customHeight="1" x14ac:dyDescent="0.25">
      <c r="A369" s="106">
        <v>319</v>
      </c>
      <c r="B369" s="107" t="s">
        <v>623</v>
      </c>
      <c r="C369" s="108"/>
      <c r="D369" s="108"/>
      <c r="E369" s="108"/>
      <c r="F369" s="107" t="s">
        <v>624</v>
      </c>
      <c r="G369" s="109"/>
      <c r="H369" s="81">
        <v>2</v>
      </c>
      <c r="I369" s="81">
        <v>9</v>
      </c>
      <c r="J369" s="81">
        <v>30</v>
      </c>
      <c r="K369" s="81">
        <f t="shared" si="96"/>
        <v>0</v>
      </c>
      <c r="L369" s="81">
        <v>0</v>
      </c>
      <c r="M369" s="81">
        <f t="shared" si="105"/>
        <v>4</v>
      </c>
      <c r="N369" s="81" t="str">
        <f t="shared" si="97"/>
        <v>08</v>
      </c>
      <c r="O369" s="110"/>
      <c r="P369" s="6" t="str">
        <f t="shared" si="110"/>
        <v>26</v>
      </c>
      <c r="Q369" s="6" t="str">
        <f t="shared" si="109"/>
        <v>tc</v>
      </c>
      <c r="R369" s="6" t="str">
        <f t="shared" si="94"/>
        <v/>
      </c>
      <c r="S369" s="6" t="str">
        <f t="shared" si="98"/>
        <v>L</v>
      </c>
      <c r="T369" s="58">
        <f t="shared" si="99"/>
        <v>1</v>
      </c>
      <c r="U369" s="58">
        <f t="shared" si="106"/>
        <v>1</v>
      </c>
      <c r="V369" s="58">
        <f t="shared" si="107"/>
        <v>1</v>
      </c>
      <c r="W369" s="58">
        <f t="shared" si="108"/>
        <v>1</v>
      </c>
      <c r="X369" s="58">
        <f t="shared" si="95"/>
        <v>0</v>
      </c>
      <c r="Y369" s="58">
        <f t="shared" si="100"/>
        <v>33</v>
      </c>
      <c r="Z369" s="6">
        <f t="shared" si="101"/>
        <v>0</v>
      </c>
      <c r="AA369" s="68">
        <f t="shared" si="102"/>
        <v>0</v>
      </c>
      <c r="AC369" s="6" t="str">
        <f t="shared" si="103"/>
        <v>L</v>
      </c>
      <c r="AE369" s="69" t="str">
        <f t="shared" si="104"/>
        <v>1</v>
      </c>
    </row>
    <row r="370" spans="1:31" ht="20.100000000000001" customHeight="1" x14ac:dyDescent="0.25">
      <c r="A370" s="106">
        <v>320</v>
      </c>
      <c r="B370" s="107" t="s">
        <v>625</v>
      </c>
      <c r="C370" s="108"/>
      <c r="D370" s="108"/>
      <c r="E370" s="108"/>
      <c r="F370" s="107" t="s">
        <v>626</v>
      </c>
      <c r="G370" s="109"/>
      <c r="H370" s="81">
        <v>2</v>
      </c>
      <c r="I370" s="81">
        <v>9</v>
      </c>
      <c r="J370" s="81">
        <v>30</v>
      </c>
      <c r="K370" s="81">
        <f t="shared" si="96"/>
        <v>0</v>
      </c>
      <c r="L370" s="81">
        <v>0</v>
      </c>
      <c r="M370" s="81">
        <f t="shared" si="105"/>
        <v>4</v>
      </c>
      <c r="N370" s="81" t="str">
        <f t="shared" si="97"/>
        <v>08</v>
      </c>
      <c r="O370" s="110"/>
      <c r="P370" s="6" t="str">
        <f t="shared" si="110"/>
        <v>26</v>
      </c>
      <c r="Q370" s="6" t="str">
        <f t="shared" si="109"/>
        <v>tc</v>
      </c>
      <c r="R370" s="6" t="str">
        <f t="shared" si="94"/>
        <v/>
      </c>
      <c r="S370" s="6" t="str">
        <f t="shared" si="98"/>
        <v>L</v>
      </c>
      <c r="T370" s="58">
        <f t="shared" si="99"/>
        <v>1</v>
      </c>
      <c r="U370" s="58">
        <f t="shared" si="106"/>
        <v>1</v>
      </c>
      <c r="V370" s="58">
        <f t="shared" si="107"/>
        <v>1</v>
      </c>
      <c r="W370" s="58">
        <f t="shared" si="108"/>
        <v>1</v>
      </c>
      <c r="X370" s="58">
        <f t="shared" si="95"/>
        <v>0</v>
      </c>
      <c r="Y370" s="58">
        <f t="shared" si="100"/>
        <v>33</v>
      </c>
      <c r="Z370" s="6">
        <f t="shared" si="101"/>
        <v>0</v>
      </c>
      <c r="AA370" s="68">
        <f t="shared" si="102"/>
        <v>0</v>
      </c>
      <c r="AC370" s="6" t="str">
        <f t="shared" si="103"/>
        <v>L</v>
      </c>
      <c r="AE370" s="69" t="str">
        <f t="shared" si="104"/>
        <v>1</v>
      </c>
    </row>
    <row r="371" spans="1:31" ht="20.100000000000001" customHeight="1" x14ac:dyDescent="0.25">
      <c r="A371" s="106">
        <v>321</v>
      </c>
      <c r="B371" s="107" t="s">
        <v>627</v>
      </c>
      <c r="C371" s="108"/>
      <c r="D371" s="108"/>
      <c r="E371" s="108"/>
      <c r="F371" s="107" t="s">
        <v>628</v>
      </c>
      <c r="G371" s="109"/>
      <c r="H371" s="81">
        <v>2</v>
      </c>
      <c r="I371" s="81">
        <v>10</v>
      </c>
      <c r="J371" s="81">
        <v>30</v>
      </c>
      <c r="K371" s="81">
        <f t="shared" si="96"/>
        <v>0</v>
      </c>
      <c r="L371" s="81">
        <v>0</v>
      </c>
      <c r="M371" s="81">
        <f t="shared" si="105"/>
        <v>4</v>
      </c>
      <c r="N371" s="81" t="str">
        <f t="shared" si="97"/>
        <v>08</v>
      </c>
      <c r="O371" s="110"/>
      <c r="P371" s="6" t="str">
        <f t="shared" si="110"/>
        <v>26</v>
      </c>
      <c r="Q371" s="6" t="str">
        <f t="shared" si="109"/>
        <v>tc</v>
      </c>
      <c r="R371" s="6" t="str">
        <f t="shared" si="94"/>
        <v/>
      </c>
      <c r="S371" s="6" t="str">
        <f t="shared" si="98"/>
        <v>L</v>
      </c>
      <c r="T371" s="58">
        <f t="shared" si="99"/>
        <v>1</v>
      </c>
      <c r="U371" s="58">
        <f t="shared" si="106"/>
        <v>1</v>
      </c>
      <c r="V371" s="58">
        <f t="shared" si="107"/>
        <v>1</v>
      </c>
      <c r="W371" s="58">
        <f t="shared" si="108"/>
        <v>1</v>
      </c>
      <c r="X371" s="58">
        <f t="shared" si="95"/>
        <v>0</v>
      </c>
      <c r="Y371" s="58">
        <f t="shared" si="100"/>
        <v>33</v>
      </c>
      <c r="Z371" s="6">
        <f t="shared" si="101"/>
        <v>0</v>
      </c>
      <c r="AA371" s="68">
        <f t="shared" si="102"/>
        <v>0</v>
      </c>
      <c r="AC371" s="6" t="str">
        <f t="shared" si="103"/>
        <v>L</v>
      </c>
      <c r="AE371" s="69" t="str">
        <f t="shared" si="104"/>
        <v>1</v>
      </c>
    </row>
    <row r="372" spans="1:31" ht="20.100000000000001" customHeight="1" x14ac:dyDescent="0.25">
      <c r="A372" s="106">
        <v>322</v>
      </c>
      <c r="B372" s="107" t="s">
        <v>629</v>
      </c>
      <c r="C372" s="108"/>
      <c r="D372" s="108"/>
      <c r="E372" s="108"/>
      <c r="F372" s="107" t="s">
        <v>630</v>
      </c>
      <c r="G372" s="109"/>
      <c r="H372" s="81">
        <v>2</v>
      </c>
      <c r="I372" s="81">
        <v>17</v>
      </c>
      <c r="J372" s="81">
        <v>30</v>
      </c>
      <c r="K372" s="81">
        <f t="shared" si="96"/>
        <v>0</v>
      </c>
      <c r="L372" s="81">
        <v>0</v>
      </c>
      <c r="M372" s="81">
        <f t="shared" si="105"/>
        <v>4</v>
      </c>
      <c r="N372" s="81" t="str">
        <f t="shared" si="97"/>
        <v>08</v>
      </c>
      <c r="O372" s="110"/>
      <c r="P372" s="6" t="str">
        <f t="shared" si="110"/>
        <v>26</v>
      </c>
      <c r="Q372" s="6" t="str">
        <f t="shared" si="109"/>
        <v>tc</v>
      </c>
      <c r="R372" s="6" t="str">
        <f t="shared" si="94"/>
        <v/>
      </c>
      <c r="S372" s="6" t="str">
        <f t="shared" si="98"/>
        <v>L</v>
      </c>
      <c r="T372" s="58">
        <f t="shared" si="99"/>
        <v>1</v>
      </c>
      <c r="U372" s="58">
        <f t="shared" si="106"/>
        <v>1</v>
      </c>
      <c r="V372" s="58">
        <f t="shared" si="107"/>
        <v>1</v>
      </c>
      <c r="W372" s="58">
        <f t="shared" si="108"/>
        <v>1</v>
      </c>
      <c r="X372" s="58">
        <f t="shared" si="95"/>
        <v>0</v>
      </c>
      <c r="Y372" s="58">
        <f t="shared" si="100"/>
        <v>33</v>
      </c>
      <c r="Z372" s="6">
        <f t="shared" si="101"/>
        <v>0</v>
      </c>
      <c r="AA372" s="68">
        <f t="shared" si="102"/>
        <v>0</v>
      </c>
      <c r="AC372" s="6" t="str">
        <f t="shared" si="103"/>
        <v>L</v>
      </c>
      <c r="AE372" s="69" t="str">
        <f t="shared" si="104"/>
        <v>1</v>
      </c>
    </row>
    <row r="373" spans="1:31" ht="20.100000000000001" customHeight="1" x14ac:dyDescent="0.25">
      <c r="A373" s="106">
        <v>323</v>
      </c>
      <c r="B373" s="107" t="s">
        <v>430</v>
      </c>
      <c r="C373" s="108"/>
      <c r="D373" s="108"/>
      <c r="E373" s="108"/>
      <c r="F373" s="107" t="s">
        <v>631</v>
      </c>
      <c r="G373" s="109"/>
      <c r="H373" s="81">
        <v>2</v>
      </c>
      <c r="I373" s="81">
        <v>37</v>
      </c>
      <c r="J373" s="81">
        <v>30</v>
      </c>
      <c r="K373" s="81">
        <f t="shared" si="96"/>
        <v>0</v>
      </c>
      <c r="L373" s="81">
        <v>0</v>
      </c>
      <c r="M373" s="81">
        <f t="shared" si="105"/>
        <v>4</v>
      </c>
      <c r="N373" s="81" t="str">
        <f t="shared" si="97"/>
        <v>08</v>
      </c>
      <c r="O373" s="110"/>
      <c r="P373" s="6" t="str">
        <f t="shared" si="110"/>
        <v>26</v>
      </c>
      <c r="Q373" s="6" t="str">
        <f t="shared" si="109"/>
        <v>tc</v>
      </c>
      <c r="R373" s="6" t="str">
        <f t="shared" si="94"/>
        <v/>
      </c>
      <c r="S373" s="6" t="str">
        <f t="shared" si="98"/>
        <v>L</v>
      </c>
      <c r="T373" s="58">
        <f t="shared" si="99"/>
        <v>1</v>
      </c>
      <c r="U373" s="58">
        <f t="shared" si="106"/>
        <v>1</v>
      </c>
      <c r="V373" s="58">
        <f t="shared" si="107"/>
        <v>1</v>
      </c>
      <c r="W373" s="58">
        <f t="shared" si="108"/>
        <v>1</v>
      </c>
      <c r="X373" s="58">
        <f t="shared" si="95"/>
        <v>0</v>
      </c>
      <c r="Y373" s="58">
        <f t="shared" si="100"/>
        <v>33</v>
      </c>
      <c r="Z373" s="6">
        <f t="shared" si="101"/>
        <v>0</v>
      </c>
      <c r="AA373" s="68">
        <f t="shared" si="102"/>
        <v>0</v>
      </c>
      <c r="AC373" s="6" t="str">
        <f t="shared" si="103"/>
        <v>L</v>
      </c>
      <c r="AE373" s="69" t="str">
        <f t="shared" si="104"/>
        <v>1</v>
      </c>
    </row>
    <row r="374" spans="1:31" ht="20.100000000000001" customHeight="1" x14ac:dyDescent="0.25">
      <c r="A374" s="106">
        <v>324</v>
      </c>
      <c r="B374" s="107" t="s">
        <v>632</v>
      </c>
      <c r="C374" s="108"/>
      <c r="D374" s="108"/>
      <c r="E374" s="108"/>
      <c r="F374" s="107" t="s">
        <v>633</v>
      </c>
      <c r="G374" s="109"/>
      <c r="H374" s="81">
        <v>2</v>
      </c>
      <c r="I374" s="81">
        <v>10</v>
      </c>
      <c r="J374" s="81">
        <v>30</v>
      </c>
      <c r="K374" s="81">
        <f t="shared" si="96"/>
        <v>0</v>
      </c>
      <c r="L374" s="81">
        <v>0</v>
      </c>
      <c r="M374" s="81">
        <f t="shared" si="105"/>
        <v>4</v>
      </c>
      <c r="N374" s="81" t="str">
        <f t="shared" si="97"/>
        <v>08</v>
      </c>
      <c r="O374" s="110"/>
      <c r="P374" s="6" t="str">
        <f t="shared" si="110"/>
        <v>26</v>
      </c>
      <c r="Q374" s="6" t="str">
        <f t="shared" si="109"/>
        <v>tc</v>
      </c>
      <c r="R374" s="6" t="str">
        <f t="shared" si="94"/>
        <v/>
      </c>
      <c r="S374" s="6" t="str">
        <f t="shared" si="98"/>
        <v>L</v>
      </c>
      <c r="T374" s="58">
        <f t="shared" si="99"/>
        <v>1</v>
      </c>
      <c r="U374" s="58">
        <f t="shared" si="106"/>
        <v>1</v>
      </c>
      <c r="V374" s="58">
        <f t="shared" si="107"/>
        <v>1</v>
      </c>
      <c r="W374" s="58">
        <f t="shared" si="108"/>
        <v>1</v>
      </c>
      <c r="X374" s="58">
        <f t="shared" si="95"/>
        <v>0</v>
      </c>
      <c r="Y374" s="58">
        <f t="shared" si="100"/>
        <v>33</v>
      </c>
      <c r="Z374" s="6">
        <f t="shared" si="101"/>
        <v>0</v>
      </c>
      <c r="AA374" s="68">
        <f t="shared" si="102"/>
        <v>0</v>
      </c>
      <c r="AC374" s="6" t="str">
        <f t="shared" si="103"/>
        <v>L</v>
      </c>
      <c r="AE374" s="69" t="str">
        <f t="shared" si="104"/>
        <v>1</v>
      </c>
    </row>
    <row r="375" spans="1:31" ht="20.100000000000001" customHeight="1" x14ac:dyDescent="0.25">
      <c r="A375" s="106">
        <v>325</v>
      </c>
      <c r="B375" s="107" t="s">
        <v>307</v>
      </c>
      <c r="C375" s="108"/>
      <c r="D375" s="108"/>
      <c r="E375" s="108"/>
      <c r="F375" s="107" t="s">
        <v>634</v>
      </c>
      <c r="G375" s="109"/>
      <c r="H375" s="81">
        <v>2</v>
      </c>
      <c r="I375" s="81">
        <v>27</v>
      </c>
      <c r="J375" s="81">
        <v>30</v>
      </c>
      <c r="K375" s="81">
        <f t="shared" si="96"/>
        <v>0</v>
      </c>
      <c r="L375" s="81">
        <v>0</v>
      </c>
      <c r="M375" s="81">
        <f t="shared" si="105"/>
        <v>4</v>
      </c>
      <c r="N375" s="81" t="str">
        <f t="shared" si="97"/>
        <v>08</v>
      </c>
      <c r="O375" s="110"/>
      <c r="P375" s="6" t="str">
        <f t="shared" si="110"/>
        <v>26</v>
      </c>
      <c r="Q375" s="6" t="str">
        <f t="shared" si="109"/>
        <v>tc</v>
      </c>
      <c r="R375" s="6" t="str">
        <f t="shared" si="94"/>
        <v/>
      </c>
      <c r="S375" s="6" t="str">
        <f t="shared" si="98"/>
        <v>L</v>
      </c>
      <c r="T375" s="58">
        <f t="shared" si="99"/>
        <v>1</v>
      </c>
      <c r="U375" s="58">
        <f t="shared" si="106"/>
        <v>1</v>
      </c>
      <c r="V375" s="58">
        <f t="shared" si="107"/>
        <v>1</v>
      </c>
      <c r="W375" s="58">
        <f t="shared" si="108"/>
        <v>1</v>
      </c>
      <c r="X375" s="58">
        <f t="shared" si="95"/>
        <v>0</v>
      </c>
      <c r="Y375" s="58">
        <f t="shared" si="100"/>
        <v>33</v>
      </c>
      <c r="Z375" s="6">
        <f t="shared" si="101"/>
        <v>0</v>
      </c>
      <c r="AA375" s="68">
        <f t="shared" si="102"/>
        <v>0</v>
      </c>
      <c r="AC375" s="6" t="str">
        <f t="shared" si="103"/>
        <v>L</v>
      </c>
      <c r="AE375" s="69" t="str">
        <f t="shared" si="104"/>
        <v>1</v>
      </c>
    </row>
    <row r="376" spans="1:31" ht="20.100000000000001" customHeight="1" x14ac:dyDescent="0.25">
      <c r="A376" s="106">
        <v>326</v>
      </c>
      <c r="B376" s="107" t="s">
        <v>314</v>
      </c>
      <c r="C376" s="108"/>
      <c r="D376" s="108"/>
      <c r="E376" s="108"/>
      <c r="F376" s="107" t="s">
        <v>635</v>
      </c>
      <c r="G376" s="109"/>
      <c r="H376" s="81">
        <v>2</v>
      </c>
      <c r="I376" s="81">
        <v>11</v>
      </c>
      <c r="J376" s="81">
        <v>30</v>
      </c>
      <c r="K376" s="81">
        <f t="shared" si="96"/>
        <v>0</v>
      </c>
      <c r="L376" s="81">
        <v>0</v>
      </c>
      <c r="M376" s="81">
        <f t="shared" si="105"/>
        <v>4</v>
      </c>
      <c r="N376" s="81" t="str">
        <f t="shared" si="97"/>
        <v>08</v>
      </c>
      <c r="O376" s="110"/>
      <c r="P376" s="6" t="str">
        <f t="shared" si="110"/>
        <v>26</v>
      </c>
      <c r="Q376" s="6" t="str">
        <f t="shared" si="109"/>
        <v>tc</v>
      </c>
      <c r="R376" s="6" t="str">
        <f t="shared" si="94"/>
        <v/>
      </c>
      <c r="S376" s="6" t="str">
        <f t="shared" si="98"/>
        <v>L</v>
      </c>
      <c r="T376" s="58">
        <f t="shared" si="99"/>
        <v>1</v>
      </c>
      <c r="U376" s="58">
        <f t="shared" si="106"/>
        <v>1</v>
      </c>
      <c r="V376" s="58">
        <f t="shared" si="107"/>
        <v>1</v>
      </c>
      <c r="W376" s="58">
        <f t="shared" si="108"/>
        <v>1</v>
      </c>
      <c r="X376" s="58">
        <f t="shared" si="95"/>
        <v>0</v>
      </c>
      <c r="Y376" s="58">
        <f t="shared" si="100"/>
        <v>33</v>
      </c>
      <c r="Z376" s="6">
        <f t="shared" si="101"/>
        <v>0</v>
      </c>
      <c r="AA376" s="68">
        <f t="shared" si="102"/>
        <v>0</v>
      </c>
      <c r="AC376" s="6" t="str">
        <f t="shared" si="103"/>
        <v>L</v>
      </c>
      <c r="AE376" s="69" t="str">
        <f t="shared" si="104"/>
        <v>1</v>
      </c>
    </row>
    <row r="377" spans="1:31" ht="20.100000000000001" customHeight="1" x14ac:dyDescent="0.25">
      <c r="A377" s="106">
        <v>327</v>
      </c>
      <c r="B377" s="107" t="s">
        <v>636</v>
      </c>
      <c r="C377" s="108"/>
      <c r="D377" s="108"/>
      <c r="E377" s="108"/>
      <c r="F377" s="107" t="s">
        <v>637</v>
      </c>
      <c r="G377" s="109"/>
      <c r="H377" s="81">
        <v>2</v>
      </c>
      <c r="I377" s="81">
        <v>10</v>
      </c>
      <c r="J377" s="81">
        <v>30</v>
      </c>
      <c r="K377" s="81">
        <f t="shared" si="96"/>
        <v>0</v>
      </c>
      <c r="L377" s="81">
        <v>0</v>
      </c>
      <c r="M377" s="81">
        <f t="shared" si="105"/>
        <v>4</v>
      </c>
      <c r="N377" s="81" t="str">
        <f t="shared" si="97"/>
        <v>08</v>
      </c>
      <c r="O377" s="110"/>
      <c r="P377" s="6" t="str">
        <f t="shared" si="110"/>
        <v>26</v>
      </c>
      <c r="Q377" s="6" t="str">
        <f t="shared" si="109"/>
        <v>tc</v>
      </c>
      <c r="R377" s="6" t="str">
        <f t="shared" si="94"/>
        <v/>
      </c>
      <c r="S377" s="6" t="str">
        <f t="shared" si="98"/>
        <v>L</v>
      </c>
      <c r="T377" s="58">
        <f t="shared" si="99"/>
        <v>1</v>
      </c>
      <c r="U377" s="58">
        <f t="shared" si="106"/>
        <v>1</v>
      </c>
      <c r="V377" s="58">
        <f t="shared" si="107"/>
        <v>1</v>
      </c>
      <c r="W377" s="58">
        <f t="shared" si="108"/>
        <v>1</v>
      </c>
      <c r="X377" s="58">
        <f t="shared" si="95"/>
        <v>0</v>
      </c>
      <c r="Y377" s="58">
        <f t="shared" si="100"/>
        <v>33</v>
      </c>
      <c r="Z377" s="6">
        <f t="shared" si="101"/>
        <v>0</v>
      </c>
      <c r="AA377" s="68">
        <f t="shared" si="102"/>
        <v>0</v>
      </c>
      <c r="AC377" s="6" t="str">
        <f t="shared" si="103"/>
        <v>L</v>
      </c>
      <c r="AE377" s="69" t="str">
        <f t="shared" si="104"/>
        <v>1</v>
      </c>
    </row>
    <row r="378" spans="1:31" ht="20.100000000000001" customHeight="1" x14ac:dyDescent="0.25">
      <c r="A378" s="106">
        <v>328</v>
      </c>
      <c r="B378" s="107" t="s">
        <v>638</v>
      </c>
      <c r="C378" s="108"/>
      <c r="D378" s="108"/>
      <c r="E378" s="108"/>
      <c r="F378" s="107" t="s">
        <v>639</v>
      </c>
      <c r="G378" s="109"/>
      <c r="H378" s="81">
        <v>2</v>
      </c>
      <c r="I378" s="81">
        <v>9</v>
      </c>
      <c r="J378" s="81">
        <v>30</v>
      </c>
      <c r="K378" s="81">
        <f t="shared" si="96"/>
        <v>0</v>
      </c>
      <c r="L378" s="81">
        <v>0</v>
      </c>
      <c r="M378" s="81">
        <f t="shared" si="105"/>
        <v>4</v>
      </c>
      <c r="N378" s="81" t="str">
        <f t="shared" si="97"/>
        <v>08</v>
      </c>
      <c r="O378" s="110"/>
      <c r="P378" s="6" t="str">
        <f t="shared" si="110"/>
        <v>26</v>
      </c>
      <c r="Q378" s="6" t="str">
        <f t="shared" si="109"/>
        <v>tc</v>
      </c>
      <c r="R378" s="6" t="str">
        <f t="shared" si="94"/>
        <v/>
      </c>
      <c r="S378" s="6" t="str">
        <f t="shared" si="98"/>
        <v>L</v>
      </c>
      <c r="T378" s="58">
        <f t="shared" si="99"/>
        <v>1</v>
      </c>
      <c r="U378" s="58">
        <f t="shared" si="106"/>
        <v>1</v>
      </c>
      <c r="V378" s="58">
        <f t="shared" si="107"/>
        <v>1</v>
      </c>
      <c r="W378" s="58">
        <f t="shared" si="108"/>
        <v>1</v>
      </c>
      <c r="X378" s="58">
        <f t="shared" si="95"/>
        <v>0</v>
      </c>
      <c r="Y378" s="58">
        <f t="shared" si="100"/>
        <v>33</v>
      </c>
      <c r="Z378" s="6">
        <f t="shared" si="101"/>
        <v>0</v>
      </c>
      <c r="AA378" s="68">
        <f t="shared" si="102"/>
        <v>0</v>
      </c>
      <c r="AC378" s="6" t="str">
        <f t="shared" si="103"/>
        <v>L</v>
      </c>
      <c r="AE378" s="69" t="str">
        <f t="shared" si="104"/>
        <v>1</v>
      </c>
    </row>
    <row r="379" spans="1:31" ht="20.100000000000001" customHeight="1" x14ac:dyDescent="0.25">
      <c r="A379" s="106">
        <v>329</v>
      </c>
      <c r="B379" s="107" t="s">
        <v>640</v>
      </c>
      <c r="C379" s="108"/>
      <c r="D379" s="108"/>
      <c r="E379" s="108"/>
      <c r="F379" s="107" t="s">
        <v>641</v>
      </c>
      <c r="G379" s="109"/>
      <c r="H379" s="81">
        <v>2</v>
      </c>
      <c r="I379" s="81">
        <v>21</v>
      </c>
      <c r="J379" s="81">
        <v>0</v>
      </c>
      <c r="K379" s="81">
        <f t="shared" si="96"/>
        <v>0</v>
      </c>
      <c r="L379" s="81">
        <v>68</v>
      </c>
      <c r="M379" s="81">
        <f t="shared" si="105"/>
        <v>0</v>
      </c>
      <c r="N379" s="81" t="str">
        <f t="shared" si="97"/>
        <v>08</v>
      </c>
      <c r="O379" s="110"/>
      <c r="P379" s="6" t="str">
        <f t="shared" si="110"/>
        <v>26</v>
      </c>
      <c r="Q379" s="6" t="str">
        <f t="shared" si="109"/>
        <v>tc</v>
      </c>
      <c r="R379" s="6" t="str">
        <f t="shared" si="94"/>
        <v/>
      </c>
      <c r="S379" s="6" t="str">
        <f t="shared" si="98"/>
        <v>T</v>
      </c>
      <c r="T379" s="58">
        <f t="shared" si="99"/>
        <v>22</v>
      </c>
      <c r="U379" s="58">
        <f t="shared" si="106"/>
        <v>1</v>
      </c>
      <c r="V379" s="58">
        <f t="shared" si="107"/>
        <v>1</v>
      </c>
      <c r="W379" s="58">
        <f t="shared" si="108"/>
        <v>1</v>
      </c>
      <c r="X379" s="58">
        <f t="shared" si="95"/>
        <v>0</v>
      </c>
      <c r="Y379" s="58">
        <f t="shared" si="100"/>
        <v>44</v>
      </c>
      <c r="Z379" s="6">
        <f t="shared" si="101"/>
        <v>0</v>
      </c>
      <c r="AA379" s="68">
        <f t="shared" si="102"/>
        <v>0</v>
      </c>
      <c r="AB379" s="7" t="s">
        <v>562</v>
      </c>
      <c r="AC379" s="6" t="str">
        <f t="shared" si="103"/>
        <v>T</v>
      </c>
      <c r="AE379" s="69" t="str">
        <f t="shared" si="104"/>
        <v>22</v>
      </c>
    </row>
    <row r="380" spans="1:31" ht="20.100000000000001" customHeight="1" x14ac:dyDescent="0.25">
      <c r="A380" s="106">
        <v>330</v>
      </c>
      <c r="B380" s="107" t="s">
        <v>640</v>
      </c>
      <c r="C380" s="108"/>
      <c r="D380" s="108"/>
      <c r="E380" s="108"/>
      <c r="F380" s="107" t="s">
        <v>642</v>
      </c>
      <c r="G380" s="109"/>
      <c r="H380" s="81">
        <v>2</v>
      </c>
      <c r="I380" s="81">
        <v>17</v>
      </c>
      <c r="J380" s="81">
        <v>0</v>
      </c>
      <c r="K380" s="81">
        <f t="shared" si="96"/>
        <v>0</v>
      </c>
      <c r="L380" s="81">
        <v>68</v>
      </c>
      <c r="M380" s="81">
        <f t="shared" si="105"/>
        <v>0</v>
      </c>
      <c r="N380" s="81" t="str">
        <f t="shared" si="97"/>
        <v>08</v>
      </c>
      <c r="O380" s="110"/>
      <c r="P380" s="6" t="str">
        <f t="shared" si="110"/>
        <v>26</v>
      </c>
      <c r="Q380" s="6" t="str">
        <f t="shared" si="109"/>
        <v>tc</v>
      </c>
      <c r="R380" s="6" t="str">
        <f t="shared" si="94"/>
        <v/>
      </c>
      <c r="S380" s="6" t="str">
        <f t="shared" si="98"/>
        <v>T</v>
      </c>
      <c r="T380" s="58">
        <f t="shared" si="99"/>
        <v>20</v>
      </c>
      <c r="U380" s="58">
        <f t="shared" si="106"/>
        <v>1</v>
      </c>
      <c r="V380" s="58">
        <f t="shared" si="107"/>
        <v>1</v>
      </c>
      <c r="W380" s="58">
        <f t="shared" si="108"/>
        <v>1</v>
      </c>
      <c r="X380" s="58">
        <f t="shared" si="95"/>
        <v>0</v>
      </c>
      <c r="Y380" s="58">
        <f t="shared" si="100"/>
        <v>40</v>
      </c>
      <c r="Z380" s="6">
        <f t="shared" si="101"/>
        <v>0</v>
      </c>
      <c r="AA380" s="68">
        <f t="shared" si="102"/>
        <v>0</v>
      </c>
      <c r="AB380" s="7" t="s">
        <v>562</v>
      </c>
      <c r="AC380" s="6" t="str">
        <f t="shared" si="103"/>
        <v>T</v>
      </c>
      <c r="AE380" s="69" t="str">
        <f t="shared" si="104"/>
        <v>20</v>
      </c>
    </row>
    <row r="381" spans="1:31" ht="20.100000000000001" customHeight="1" x14ac:dyDescent="0.25">
      <c r="A381" s="106">
        <v>331</v>
      </c>
      <c r="B381" s="107" t="s">
        <v>643</v>
      </c>
      <c r="C381" s="108"/>
      <c r="D381" s="108"/>
      <c r="E381" s="108"/>
      <c r="F381" s="107" t="s">
        <v>644</v>
      </c>
      <c r="G381" s="109"/>
      <c r="H381" s="81">
        <v>2</v>
      </c>
      <c r="I381" s="81">
        <v>20</v>
      </c>
      <c r="J381" s="81">
        <v>30</v>
      </c>
      <c r="K381" s="81">
        <f t="shared" si="96"/>
        <v>0</v>
      </c>
      <c r="L381" s="81">
        <v>0</v>
      </c>
      <c r="M381" s="81">
        <f t="shared" si="105"/>
        <v>4</v>
      </c>
      <c r="N381" s="81" t="str">
        <f t="shared" si="97"/>
        <v>08</v>
      </c>
      <c r="O381" s="110"/>
      <c r="P381" s="6" t="str">
        <f t="shared" si="110"/>
        <v>26</v>
      </c>
      <c r="Q381" s="6" t="str">
        <f t="shared" si="109"/>
        <v>tc</v>
      </c>
      <c r="R381" s="6" t="str">
        <f t="shared" si="94"/>
        <v/>
      </c>
      <c r="S381" s="6" t="str">
        <f t="shared" si="98"/>
        <v>L</v>
      </c>
      <c r="T381" s="58">
        <f t="shared" si="99"/>
        <v>1</v>
      </c>
      <c r="U381" s="58">
        <f t="shared" si="106"/>
        <v>1</v>
      </c>
      <c r="V381" s="58">
        <f t="shared" si="107"/>
        <v>1</v>
      </c>
      <c r="W381" s="58">
        <f t="shared" si="108"/>
        <v>1</v>
      </c>
      <c r="X381" s="58">
        <f t="shared" si="95"/>
        <v>0</v>
      </c>
      <c r="Y381" s="58">
        <f t="shared" si="100"/>
        <v>33</v>
      </c>
      <c r="Z381" s="6">
        <f t="shared" si="101"/>
        <v>0</v>
      </c>
      <c r="AA381" s="68">
        <f t="shared" si="102"/>
        <v>0</v>
      </c>
      <c r="AC381" s="6" t="str">
        <f t="shared" si="103"/>
        <v>L</v>
      </c>
      <c r="AE381" s="69" t="str">
        <f t="shared" si="104"/>
        <v>1</v>
      </c>
    </row>
    <row r="382" spans="1:31" ht="20.100000000000001" customHeight="1" x14ac:dyDescent="0.25">
      <c r="A382" s="106">
        <v>332</v>
      </c>
      <c r="B382" s="107" t="s">
        <v>645</v>
      </c>
      <c r="C382" s="108"/>
      <c r="D382" s="108"/>
      <c r="E382" s="108"/>
      <c r="F382" s="107" t="s">
        <v>646</v>
      </c>
      <c r="G382" s="109"/>
      <c r="H382" s="81">
        <v>3</v>
      </c>
      <c r="I382" s="81">
        <v>57</v>
      </c>
      <c r="J382" s="81">
        <v>42</v>
      </c>
      <c r="K382" s="81">
        <f t="shared" si="96"/>
        <v>2</v>
      </c>
      <c r="L382" s="81">
        <v>6</v>
      </c>
      <c r="M382" s="81">
        <f t="shared" si="105"/>
        <v>6</v>
      </c>
      <c r="N382" s="81" t="str">
        <f t="shared" si="97"/>
        <v>09</v>
      </c>
      <c r="O382" s="110"/>
      <c r="P382" s="6" t="str">
        <f t="shared" si="110"/>
        <v>23</v>
      </c>
      <c r="Q382" s="6" t="str">
        <f t="shared" si="109"/>
        <v>tc</v>
      </c>
      <c r="R382" s="6" t="str">
        <f t="shared" si="94"/>
        <v>tl</v>
      </c>
      <c r="S382" s="6" t="str">
        <f t="shared" si="98"/>
        <v>L</v>
      </c>
      <c r="T382" s="58">
        <f t="shared" si="99"/>
        <v>1.2</v>
      </c>
      <c r="U382" s="58">
        <f t="shared" si="106"/>
        <v>1</v>
      </c>
      <c r="V382" s="58">
        <f t="shared" si="107"/>
        <v>1</v>
      </c>
      <c r="W382" s="58">
        <f t="shared" si="108"/>
        <v>1</v>
      </c>
      <c r="X382" s="58">
        <f t="shared" si="95"/>
        <v>6</v>
      </c>
      <c r="Y382" s="58">
        <f t="shared" si="100"/>
        <v>60.9</v>
      </c>
      <c r="Z382" s="6">
        <f t="shared" si="101"/>
        <v>0</v>
      </c>
      <c r="AA382" s="68">
        <f t="shared" si="102"/>
        <v>0</v>
      </c>
      <c r="AC382" s="6" t="str">
        <f t="shared" si="103"/>
        <v>L</v>
      </c>
      <c r="AE382" s="69" t="str">
        <f t="shared" si="104"/>
        <v>1,2</v>
      </c>
    </row>
    <row r="383" spans="1:31" ht="20.100000000000001" customHeight="1" x14ac:dyDescent="0.25">
      <c r="A383" s="106">
        <v>333</v>
      </c>
      <c r="B383" s="107" t="s">
        <v>647</v>
      </c>
      <c r="C383" s="108"/>
      <c r="D383" s="108"/>
      <c r="E383" s="108"/>
      <c r="F383" s="107" t="s">
        <v>648</v>
      </c>
      <c r="G383" s="109"/>
      <c r="H383" s="81">
        <v>4</v>
      </c>
      <c r="I383" s="81">
        <v>57</v>
      </c>
      <c r="J383" s="81">
        <v>58</v>
      </c>
      <c r="K383" s="81">
        <f t="shared" si="96"/>
        <v>2</v>
      </c>
      <c r="L383" s="81">
        <v>4</v>
      </c>
      <c r="M383" s="81">
        <f t="shared" si="105"/>
        <v>8</v>
      </c>
      <c r="N383" s="81" t="str">
        <f t="shared" si="97"/>
        <v>09</v>
      </c>
      <c r="O383" s="110"/>
      <c r="P383" s="6" t="str">
        <f t="shared" si="110"/>
        <v>23</v>
      </c>
      <c r="Q383" s="6" t="str">
        <f t="shared" si="109"/>
        <v>tc</v>
      </c>
      <c r="R383" s="6" t="str">
        <f t="shared" si="94"/>
        <v>tl</v>
      </c>
      <c r="S383" s="6" t="str">
        <f t="shared" si="98"/>
        <v>L</v>
      </c>
      <c r="T383" s="58">
        <f t="shared" si="99"/>
        <v>1.2</v>
      </c>
      <c r="U383" s="58">
        <f t="shared" si="106"/>
        <v>1</v>
      </c>
      <c r="V383" s="58">
        <f t="shared" si="107"/>
        <v>1</v>
      </c>
      <c r="W383" s="58">
        <f t="shared" si="108"/>
        <v>1</v>
      </c>
      <c r="X383" s="58">
        <f t="shared" si="95"/>
        <v>4</v>
      </c>
      <c r="Y383" s="58">
        <f t="shared" si="100"/>
        <v>79.599999999999994</v>
      </c>
      <c r="Z383" s="6">
        <f t="shared" si="101"/>
        <v>0</v>
      </c>
      <c r="AA383" s="68">
        <f t="shared" si="102"/>
        <v>0</v>
      </c>
      <c r="AC383" s="6" t="str">
        <f t="shared" si="103"/>
        <v>L</v>
      </c>
      <c r="AE383" s="69" t="str">
        <f t="shared" si="104"/>
        <v>1,2</v>
      </c>
    </row>
    <row r="384" spans="1:31" ht="20.100000000000001" customHeight="1" x14ac:dyDescent="0.25">
      <c r="A384" s="106">
        <v>334</v>
      </c>
      <c r="B384" s="107" t="s">
        <v>331</v>
      </c>
      <c r="C384" s="108"/>
      <c r="D384" s="108"/>
      <c r="E384" s="108"/>
      <c r="F384" s="107" t="s">
        <v>649</v>
      </c>
      <c r="G384" s="109"/>
      <c r="H384" s="81">
        <v>3</v>
      </c>
      <c r="I384" s="81">
        <v>57</v>
      </c>
      <c r="J384" s="81">
        <v>42</v>
      </c>
      <c r="K384" s="81">
        <f t="shared" si="96"/>
        <v>2</v>
      </c>
      <c r="L384" s="81">
        <v>6</v>
      </c>
      <c r="M384" s="81">
        <f t="shared" si="105"/>
        <v>6</v>
      </c>
      <c r="N384" s="81" t="str">
        <f t="shared" si="97"/>
        <v>09</v>
      </c>
      <c r="O384" s="110"/>
      <c r="P384" s="6" t="str">
        <f t="shared" si="110"/>
        <v>23</v>
      </c>
      <c r="Q384" s="6" t="str">
        <f t="shared" si="109"/>
        <v>tc</v>
      </c>
      <c r="R384" s="6" t="str">
        <f t="shared" si="94"/>
        <v>tl</v>
      </c>
      <c r="S384" s="6" t="str">
        <f t="shared" si="98"/>
        <v>L</v>
      </c>
      <c r="T384" s="58">
        <f t="shared" si="99"/>
        <v>1.2</v>
      </c>
      <c r="U384" s="58">
        <f t="shared" si="106"/>
        <v>1</v>
      </c>
      <c r="V384" s="58">
        <f t="shared" si="107"/>
        <v>1</v>
      </c>
      <c r="W384" s="58">
        <f t="shared" si="108"/>
        <v>1</v>
      </c>
      <c r="X384" s="58">
        <f t="shared" si="95"/>
        <v>6</v>
      </c>
      <c r="Y384" s="58">
        <f t="shared" si="100"/>
        <v>60.9</v>
      </c>
      <c r="Z384" s="6">
        <f t="shared" si="101"/>
        <v>0</v>
      </c>
      <c r="AA384" s="68">
        <f t="shared" si="102"/>
        <v>0</v>
      </c>
      <c r="AC384" s="6" t="str">
        <f t="shared" si="103"/>
        <v>L</v>
      </c>
      <c r="AE384" s="69" t="str">
        <f t="shared" si="104"/>
        <v>1,2</v>
      </c>
    </row>
    <row r="385" spans="1:31" ht="20.100000000000001" customHeight="1" x14ac:dyDescent="0.25">
      <c r="A385" s="106">
        <v>335</v>
      </c>
      <c r="B385" s="107" t="s">
        <v>335</v>
      </c>
      <c r="C385" s="108"/>
      <c r="D385" s="108"/>
      <c r="E385" s="108"/>
      <c r="F385" s="107" t="s">
        <v>650</v>
      </c>
      <c r="G385" s="109"/>
      <c r="H385" s="81">
        <v>3</v>
      </c>
      <c r="I385" s="81">
        <v>57</v>
      </c>
      <c r="J385" s="81">
        <v>42</v>
      </c>
      <c r="K385" s="81">
        <f t="shared" si="96"/>
        <v>2</v>
      </c>
      <c r="L385" s="81">
        <v>6</v>
      </c>
      <c r="M385" s="81">
        <f t="shared" si="105"/>
        <v>6</v>
      </c>
      <c r="N385" s="81" t="str">
        <f t="shared" si="97"/>
        <v>09</v>
      </c>
      <c r="O385" s="110"/>
      <c r="P385" s="6" t="str">
        <f t="shared" si="110"/>
        <v>23</v>
      </c>
      <c r="Q385" s="6" t="str">
        <f t="shared" si="109"/>
        <v>tc</v>
      </c>
      <c r="R385" s="6" t="str">
        <f t="shared" si="94"/>
        <v>tl</v>
      </c>
      <c r="S385" s="6" t="str">
        <f t="shared" si="98"/>
        <v>L</v>
      </c>
      <c r="T385" s="58">
        <f t="shared" si="99"/>
        <v>1.2</v>
      </c>
      <c r="U385" s="58">
        <f t="shared" si="106"/>
        <v>1</v>
      </c>
      <c r="V385" s="58">
        <f t="shared" si="107"/>
        <v>1</v>
      </c>
      <c r="W385" s="58">
        <f t="shared" si="108"/>
        <v>1</v>
      </c>
      <c r="X385" s="58">
        <f t="shared" si="95"/>
        <v>6</v>
      </c>
      <c r="Y385" s="58">
        <f t="shared" si="100"/>
        <v>60.9</v>
      </c>
      <c r="Z385" s="6">
        <f t="shared" si="101"/>
        <v>0</v>
      </c>
      <c r="AA385" s="68">
        <f t="shared" si="102"/>
        <v>0</v>
      </c>
      <c r="AC385" s="6" t="str">
        <f t="shared" si="103"/>
        <v>L</v>
      </c>
      <c r="AE385" s="69" t="str">
        <f t="shared" si="104"/>
        <v>1,2</v>
      </c>
    </row>
    <row r="386" spans="1:31" ht="20.100000000000001" customHeight="1" thickBot="1" x14ac:dyDescent="0.3">
      <c r="A386" s="106">
        <v>336</v>
      </c>
      <c r="B386" s="94" t="s">
        <v>453</v>
      </c>
      <c r="C386" s="95"/>
      <c r="D386" s="95"/>
      <c r="E386" s="95"/>
      <c r="F386" s="94" t="s">
        <v>651</v>
      </c>
      <c r="G386" s="96"/>
      <c r="H386" s="97">
        <v>3</v>
      </c>
      <c r="I386" s="97">
        <v>57</v>
      </c>
      <c r="J386" s="97">
        <v>42</v>
      </c>
      <c r="K386" s="97">
        <f t="shared" si="96"/>
        <v>2</v>
      </c>
      <c r="L386" s="97">
        <v>6</v>
      </c>
      <c r="M386" s="97">
        <f t="shared" si="105"/>
        <v>6</v>
      </c>
      <c r="N386" s="97" t="str">
        <f t="shared" si="97"/>
        <v>09</v>
      </c>
      <c r="O386" s="98"/>
      <c r="P386" s="6" t="str">
        <f t="shared" si="110"/>
        <v>23</v>
      </c>
      <c r="Q386" s="6" t="str">
        <f t="shared" si="109"/>
        <v>tc</v>
      </c>
      <c r="R386" s="6" t="str">
        <f t="shared" si="94"/>
        <v>tl</v>
      </c>
      <c r="S386" s="6" t="str">
        <f t="shared" si="98"/>
        <v>L</v>
      </c>
      <c r="T386" s="58">
        <f t="shared" si="99"/>
        <v>1.2</v>
      </c>
      <c r="U386" s="58">
        <f t="shared" si="106"/>
        <v>1</v>
      </c>
      <c r="V386" s="58">
        <f t="shared" si="107"/>
        <v>1</v>
      </c>
      <c r="W386" s="58">
        <f t="shared" si="108"/>
        <v>1</v>
      </c>
      <c r="X386" s="58">
        <f t="shared" si="95"/>
        <v>6</v>
      </c>
      <c r="Y386" s="58">
        <f t="shared" si="100"/>
        <v>60.9</v>
      </c>
      <c r="Z386" s="6">
        <f t="shared" si="101"/>
        <v>0</v>
      </c>
      <c r="AA386" s="68">
        <f t="shared" si="102"/>
        <v>0</v>
      </c>
      <c r="AC386" s="6" t="str">
        <f t="shared" si="103"/>
        <v>L</v>
      </c>
      <c r="AE386" s="69" t="str">
        <f t="shared" si="104"/>
        <v>1,2</v>
      </c>
    </row>
    <row r="387" spans="1:31" ht="14.1" customHeight="1" x14ac:dyDescent="0.25">
      <c r="A387" s="114"/>
      <c r="B387" s="114"/>
      <c r="C387" s="115"/>
      <c r="D387" s="115"/>
      <c r="E387" s="115"/>
      <c r="F387" s="116"/>
      <c r="G387" s="117"/>
      <c r="H387" s="114"/>
      <c r="I387" s="118"/>
      <c r="J387" s="119"/>
      <c r="K387" s="114"/>
      <c r="L387" s="114"/>
      <c r="M387" s="114"/>
      <c r="N387" s="114"/>
      <c r="O387" s="118"/>
      <c r="P387" s="6" t="str">
        <f t="shared" si="110"/>
        <v/>
      </c>
      <c r="Q387" s="6" t="str">
        <f t="shared" si="109"/>
        <v/>
      </c>
      <c r="R387" s="6" t="str">
        <f t="shared" si="94"/>
        <v/>
      </c>
      <c r="S387" s="6" t="str">
        <f t="shared" si="98"/>
        <v/>
      </c>
      <c r="T387" s="58">
        <f t="shared" si="99"/>
        <v>1</v>
      </c>
      <c r="U387" s="58">
        <f t="shared" si="106"/>
        <v>1</v>
      </c>
      <c r="V387" s="58">
        <f t="shared" si="107"/>
        <v>1</v>
      </c>
      <c r="W387" s="58">
        <f t="shared" si="108"/>
        <v>1</v>
      </c>
      <c r="X387" s="58">
        <f t="shared" si="95"/>
        <v>0</v>
      </c>
      <c r="Y387" s="58" t="b">
        <f t="shared" si="100"/>
        <v>0</v>
      </c>
      <c r="Z387" s="6" t="b">
        <f t="shared" si="101"/>
        <v>0</v>
      </c>
      <c r="AA387" s="68">
        <f t="shared" si="102"/>
        <v>0</v>
      </c>
      <c r="AC387" s="6" t="str">
        <f t="shared" si="103"/>
        <v/>
      </c>
    </row>
    <row r="388" spans="1:31" ht="24.95" customHeight="1" x14ac:dyDescent="0.25">
      <c r="A388" s="120" t="s">
        <v>652</v>
      </c>
      <c r="B388" s="120"/>
      <c r="C388" s="121"/>
      <c r="D388" s="121"/>
      <c r="E388" s="121"/>
      <c r="F388" s="120"/>
      <c r="G388" s="122"/>
      <c r="H388" s="120"/>
      <c r="I388" s="120"/>
      <c r="J388" s="120"/>
      <c r="K388" s="120"/>
      <c r="L388" s="120"/>
      <c r="M388" s="120"/>
      <c r="N388" s="120"/>
      <c r="O388" s="120"/>
      <c r="P388" s="6" t="str">
        <f t="shared" si="110"/>
        <v/>
      </c>
      <c r="Q388" s="6" t="str">
        <f t="shared" si="109"/>
        <v/>
      </c>
      <c r="R388" s="6" t="str">
        <f t="shared" si="94"/>
        <v/>
      </c>
      <c r="S388" s="6" t="str">
        <f t="shared" si="98"/>
        <v/>
      </c>
      <c r="T388" s="58">
        <f t="shared" si="99"/>
        <v>1</v>
      </c>
      <c r="U388" s="58">
        <f t="shared" si="106"/>
        <v>1</v>
      </c>
      <c r="V388" s="58">
        <f t="shared" si="107"/>
        <v>1</v>
      </c>
      <c r="W388" s="58">
        <f t="shared" si="108"/>
        <v>1</v>
      </c>
      <c r="X388" s="58">
        <f t="shared" si="95"/>
        <v>0</v>
      </c>
      <c r="Y388" s="58" t="b">
        <f t="shared" si="100"/>
        <v>0</v>
      </c>
      <c r="Z388" s="6" t="b">
        <f t="shared" si="101"/>
        <v>0</v>
      </c>
      <c r="AA388" s="68">
        <f t="shared" si="102"/>
        <v>0</v>
      </c>
      <c r="AC388" s="6" t="str">
        <f t="shared" si="103"/>
        <v/>
      </c>
    </row>
    <row r="389" spans="1:31" ht="9" customHeight="1" thickBot="1" x14ac:dyDescent="0.3">
      <c r="A389" s="123"/>
      <c r="B389" s="123"/>
      <c r="C389" s="124"/>
      <c r="D389" s="124"/>
      <c r="E389" s="124"/>
      <c r="F389" s="125"/>
      <c r="G389" s="126"/>
      <c r="H389" s="123"/>
      <c r="I389" s="127"/>
      <c r="J389" s="128"/>
      <c r="K389" s="123"/>
      <c r="L389" s="123"/>
      <c r="M389" s="123"/>
      <c r="N389" s="123"/>
      <c r="O389" s="127"/>
      <c r="P389" s="6" t="str">
        <f t="shared" si="110"/>
        <v/>
      </c>
      <c r="Q389" s="6" t="str">
        <f t="shared" si="109"/>
        <v/>
      </c>
      <c r="R389" s="6" t="str">
        <f t="shared" si="94"/>
        <v/>
      </c>
      <c r="S389" s="6" t="str">
        <f t="shared" si="98"/>
        <v/>
      </c>
      <c r="T389" s="58">
        <f t="shared" si="99"/>
        <v>1</v>
      </c>
      <c r="U389" s="58">
        <f t="shared" si="106"/>
        <v>1</v>
      </c>
      <c r="V389" s="58">
        <f t="shared" si="107"/>
        <v>1</v>
      </c>
      <c r="W389" s="58">
        <f t="shared" si="108"/>
        <v>1</v>
      </c>
      <c r="X389" s="58">
        <f t="shared" si="95"/>
        <v>0</v>
      </c>
      <c r="Y389" s="58" t="b">
        <f t="shared" si="100"/>
        <v>0</v>
      </c>
      <c r="Z389" s="6" t="b">
        <f t="shared" si="101"/>
        <v>0</v>
      </c>
      <c r="AA389" s="68">
        <f t="shared" si="102"/>
        <v>0</v>
      </c>
      <c r="AC389" s="6" t="str">
        <f t="shared" si="103"/>
        <v/>
      </c>
    </row>
    <row r="390" spans="1:31" ht="18.95" customHeight="1" x14ac:dyDescent="0.25">
      <c r="A390" s="129" t="s">
        <v>40</v>
      </c>
      <c r="B390" s="130" t="s">
        <v>41</v>
      </c>
      <c r="C390" s="130" t="s">
        <v>42</v>
      </c>
      <c r="D390" s="130" t="s">
        <v>43</v>
      </c>
      <c r="E390" s="130" t="s">
        <v>44</v>
      </c>
      <c r="F390" s="130" t="s">
        <v>45</v>
      </c>
      <c r="G390" s="130" t="s">
        <v>46</v>
      </c>
      <c r="H390" s="130" t="s">
        <v>47</v>
      </c>
      <c r="I390" s="131" t="s">
        <v>48</v>
      </c>
      <c r="J390" s="132"/>
      <c r="K390" s="131" t="s">
        <v>49</v>
      </c>
      <c r="L390" s="132"/>
      <c r="M390" s="130" t="s">
        <v>50</v>
      </c>
      <c r="N390" s="130" t="s">
        <v>51</v>
      </c>
      <c r="O390" s="133" t="s">
        <v>52</v>
      </c>
      <c r="P390" s="6" t="str">
        <f t="shared" si="110"/>
        <v>ần</v>
      </c>
      <c r="Q390" s="6" t="str">
        <f t="shared" si="109"/>
        <v/>
      </c>
      <c r="R390" s="6" t="str">
        <f t="shared" si="94"/>
        <v/>
      </c>
      <c r="S390" s="6" t="str">
        <f t="shared" si="98"/>
        <v xml:space="preserve"> </v>
      </c>
      <c r="T390" s="58">
        <f t="shared" si="99"/>
        <v>1</v>
      </c>
      <c r="U390" s="58">
        <f t="shared" si="106"/>
        <v>1</v>
      </c>
      <c r="V390" s="58">
        <f t="shared" si="107"/>
        <v>1</v>
      </c>
      <c r="W390" s="58">
        <f t="shared" si="108"/>
        <v>1</v>
      </c>
      <c r="X390" s="58">
        <f t="shared" si="95"/>
        <v>0</v>
      </c>
      <c r="Y390" s="58" t="b">
        <f t="shared" si="100"/>
        <v>0</v>
      </c>
      <c r="Z390" s="6" t="b">
        <f t="shared" si="101"/>
        <v>0</v>
      </c>
      <c r="AA390" s="68">
        <f t="shared" si="102"/>
        <v>0</v>
      </c>
      <c r="AC390" s="6" t="str">
        <f t="shared" si="103"/>
        <v xml:space="preserve"> </v>
      </c>
    </row>
    <row r="391" spans="1:31" ht="57" customHeight="1" x14ac:dyDescent="0.25">
      <c r="A391" s="134"/>
      <c r="B391" s="135"/>
      <c r="C391" s="135"/>
      <c r="D391" s="135"/>
      <c r="E391" s="135"/>
      <c r="F391" s="135"/>
      <c r="G391" s="135"/>
      <c r="H391" s="135"/>
      <c r="I391" s="56" t="s">
        <v>53</v>
      </c>
      <c r="J391" s="56" t="s">
        <v>54</v>
      </c>
      <c r="K391" s="56" t="s">
        <v>55</v>
      </c>
      <c r="L391" s="56" t="s">
        <v>56</v>
      </c>
      <c r="M391" s="135"/>
      <c r="N391" s="135"/>
      <c r="O391" s="136"/>
      <c r="P391" s="6" t="str">
        <f t="shared" si="110"/>
        <v/>
      </c>
      <c r="Q391" s="6" t="str">
        <f t="shared" si="109"/>
        <v/>
      </c>
      <c r="R391" s="6" t="str">
        <f t="shared" si="94"/>
        <v/>
      </c>
      <c r="S391" s="6" t="str">
        <f t="shared" si="98"/>
        <v/>
      </c>
      <c r="T391" s="58">
        <f t="shared" si="99"/>
        <v>1</v>
      </c>
      <c r="U391" s="58">
        <f t="shared" si="106"/>
        <v>1</v>
      </c>
      <c r="V391" s="58">
        <f t="shared" si="107"/>
        <v>1</v>
      </c>
      <c r="W391" s="58">
        <f t="shared" si="108"/>
        <v>1</v>
      </c>
      <c r="X391" s="58">
        <f t="shared" si="95"/>
        <v>0</v>
      </c>
      <c r="Y391" s="58" t="b">
        <f t="shared" si="100"/>
        <v>0</v>
      </c>
      <c r="Z391" s="6" t="b">
        <f t="shared" si="101"/>
        <v>0</v>
      </c>
      <c r="AA391" s="68">
        <f t="shared" si="102"/>
        <v>0</v>
      </c>
      <c r="AC391" s="6" t="str">
        <f t="shared" si="103"/>
        <v/>
      </c>
    </row>
    <row r="392" spans="1:31" ht="20.100000000000001" customHeight="1" x14ac:dyDescent="0.25">
      <c r="A392" s="62">
        <v>337</v>
      </c>
      <c r="B392" s="63" t="s">
        <v>653</v>
      </c>
      <c r="C392" s="64"/>
      <c r="D392" s="64"/>
      <c r="E392" s="64"/>
      <c r="F392" s="63" t="s">
        <v>654</v>
      </c>
      <c r="G392" s="65"/>
      <c r="H392" s="66">
        <v>3</v>
      </c>
      <c r="I392" s="66">
        <v>1</v>
      </c>
      <c r="J392" s="66">
        <v>45</v>
      </c>
      <c r="K392" s="66">
        <f t="shared" ref="K392:K441" si="111">IF(AND(VALUE(N392)=2,J392&gt;0,L392&gt;0,I392&gt;40),2,IF(AND(VALUE(N392)=2,J392&gt;0,L392&gt;0,I392&lt;=40),1,IF(AND(VALUE(N392)&gt;2,J392&gt;0,L392&gt;0,I392&lt;=55),1,IF(AND(VALUE(N392)&gt;2,J392&gt;0,L392&gt;0,I392&gt;55),2,0))))</f>
        <v>0</v>
      </c>
      <c r="L392" s="66">
        <v>0</v>
      </c>
      <c r="M392" s="66">
        <f>IF(AND(VALUE(N392)&gt;1,J392&gt;0),H392*2,0)</f>
        <v>6</v>
      </c>
      <c r="N392" s="66" t="str">
        <f t="shared" ref="N392:N441" si="112">IF(RIGHT(B392,1)="c",MID(B392,4,2),MID(B392,5,2))</f>
        <v>02</v>
      </c>
      <c r="O392" s="67" t="s">
        <v>90</v>
      </c>
      <c r="P392" s="6" t="str">
        <f t="shared" si="110"/>
        <v>31</v>
      </c>
      <c r="Q392" s="6" t="str">
        <f t="shared" si="109"/>
        <v>tc</v>
      </c>
      <c r="R392" s="6" t="str">
        <f t="shared" si="94"/>
        <v/>
      </c>
      <c r="S392" s="6" t="str">
        <f t="shared" si="98"/>
        <v>L</v>
      </c>
      <c r="T392" s="58">
        <f t="shared" si="99"/>
        <v>1</v>
      </c>
      <c r="U392" s="58">
        <f t="shared" si="106"/>
        <v>1</v>
      </c>
      <c r="V392" s="58">
        <f t="shared" si="107"/>
        <v>1</v>
      </c>
      <c r="W392" s="58">
        <f t="shared" si="108"/>
        <v>1</v>
      </c>
      <c r="X392" s="58">
        <f t="shared" si="95"/>
        <v>0</v>
      </c>
      <c r="Y392" s="58">
        <f t="shared" si="100"/>
        <v>49.5</v>
      </c>
      <c r="Z392" s="6">
        <f t="shared" si="101"/>
        <v>0</v>
      </c>
      <c r="AA392" s="68">
        <f t="shared" si="102"/>
        <v>0</v>
      </c>
      <c r="AC392" s="6" t="str">
        <f t="shared" si="103"/>
        <v>L</v>
      </c>
      <c r="AE392" s="69" t="str">
        <f t="shared" ref="AE392:AE441" si="113">IF(AND(Q392="tc",AC392="t",N392&lt;&gt;"01"),VLOOKUP(I392,$AO$2:$AP$4,2,1),"")&amp;IF(AND(Q392="tc",AC392="t",N392="01"),VLOOKUP(I392,$AX$2:$AY$4,2,1),"")&amp;IF(AND(Q392="tc",AC392="l",N392&lt;&gt;""),VLOOKUP(I392,$AF$2:$AG$7,2,1),"")&amp;IF(AND(Q392="n",AC392="m",OR(N392="06",N392="07",N392="08")),VLOOKUP(I392,$BD$2:$BE$4,2,1),"")&amp;IF(AND(Q392="n",AC392="m",OR(N392="05",N392="09")),VLOOKUP(I392,$BG$2:$BH$4,2,1),"")&amp;IF(AND(Q392="n",AC392="l",N392&lt;&gt;"01"),VLOOKUP(I392,$BA$2:$BB$6,2,1),"")&amp;IF(AND(Q392="n",AC392="l",N392="01"),VLOOKUP(I392,$BJ$2:$BK$3,2,1),"")&amp;IF(AC392="d",VLOOKUP(H392,$BM$2:$BN$3,2,1),"")</f>
        <v>1</v>
      </c>
    </row>
    <row r="393" spans="1:31" ht="20.100000000000001" customHeight="1" x14ac:dyDescent="0.25">
      <c r="A393" s="106">
        <v>338</v>
      </c>
      <c r="B393" s="107" t="s">
        <v>655</v>
      </c>
      <c r="C393" s="108"/>
      <c r="D393" s="108"/>
      <c r="E393" s="108"/>
      <c r="F393" s="107" t="s">
        <v>656</v>
      </c>
      <c r="G393" s="109"/>
      <c r="H393" s="81">
        <v>2</v>
      </c>
      <c r="I393" s="81">
        <v>5</v>
      </c>
      <c r="J393" s="81">
        <v>30</v>
      </c>
      <c r="K393" s="81">
        <f t="shared" si="111"/>
        <v>0</v>
      </c>
      <c r="L393" s="81">
        <v>0</v>
      </c>
      <c r="M393" s="81">
        <f t="shared" ref="M393:M441" si="114">IF(AND(VALUE(N393)&gt;1,J393&gt;0),H393*2,0)</f>
        <v>4</v>
      </c>
      <c r="N393" s="81" t="str">
        <f t="shared" si="112"/>
        <v>03</v>
      </c>
      <c r="O393" s="110" t="s">
        <v>90</v>
      </c>
      <c r="P393" s="6" t="str">
        <f t="shared" si="110"/>
        <v>31</v>
      </c>
      <c r="Q393" s="6" t="str">
        <f t="shared" si="109"/>
        <v>tc</v>
      </c>
      <c r="R393" s="6" t="str">
        <f t="shared" si="94"/>
        <v/>
      </c>
      <c r="S393" s="6" t="str">
        <f t="shared" si="98"/>
        <v>L</v>
      </c>
      <c r="T393" s="58">
        <f t="shared" si="99"/>
        <v>1</v>
      </c>
      <c r="U393" s="58">
        <f t="shared" si="106"/>
        <v>1</v>
      </c>
      <c r="V393" s="58">
        <f t="shared" si="107"/>
        <v>1</v>
      </c>
      <c r="W393" s="58">
        <f t="shared" si="108"/>
        <v>1</v>
      </c>
      <c r="X393" s="58">
        <f t="shared" si="95"/>
        <v>0</v>
      </c>
      <c r="Y393" s="58">
        <f t="shared" si="100"/>
        <v>33</v>
      </c>
      <c r="Z393" s="6">
        <f t="shared" si="101"/>
        <v>0</v>
      </c>
      <c r="AA393" s="68">
        <f t="shared" si="102"/>
        <v>0</v>
      </c>
      <c r="AC393" s="6" t="str">
        <f t="shared" si="103"/>
        <v>L</v>
      </c>
      <c r="AE393" s="69" t="str">
        <f t="shared" si="113"/>
        <v>1</v>
      </c>
    </row>
    <row r="394" spans="1:31" ht="20.100000000000001" customHeight="1" x14ac:dyDescent="0.25">
      <c r="A394" s="106">
        <v>339</v>
      </c>
      <c r="B394" s="107" t="s">
        <v>489</v>
      </c>
      <c r="C394" s="108"/>
      <c r="D394" s="108"/>
      <c r="E394" s="108"/>
      <c r="F394" s="107" t="s">
        <v>657</v>
      </c>
      <c r="G394" s="109"/>
      <c r="H394" s="81">
        <v>2</v>
      </c>
      <c r="I394" s="81">
        <v>9</v>
      </c>
      <c r="J394" s="81">
        <v>30</v>
      </c>
      <c r="K394" s="81">
        <f t="shared" si="111"/>
        <v>0</v>
      </c>
      <c r="L394" s="81">
        <v>0</v>
      </c>
      <c r="M394" s="81">
        <f t="shared" si="114"/>
        <v>4</v>
      </c>
      <c r="N394" s="81" t="str">
        <f t="shared" si="112"/>
        <v>04</v>
      </c>
      <c r="O394" s="110" t="s">
        <v>90</v>
      </c>
      <c r="P394" s="6" t="str">
        <f t="shared" si="110"/>
        <v>28</v>
      </c>
      <c r="Q394" s="6" t="str">
        <f t="shared" si="109"/>
        <v>tc</v>
      </c>
      <c r="R394" s="6" t="str">
        <f t="shared" si="94"/>
        <v/>
      </c>
      <c r="S394" s="6" t="str">
        <f t="shared" si="98"/>
        <v>L</v>
      </c>
      <c r="T394" s="58">
        <f t="shared" si="99"/>
        <v>1</v>
      </c>
      <c r="U394" s="58">
        <f t="shared" si="106"/>
        <v>1</v>
      </c>
      <c r="V394" s="58">
        <f t="shared" si="107"/>
        <v>1</v>
      </c>
      <c r="W394" s="58">
        <f t="shared" si="108"/>
        <v>1</v>
      </c>
      <c r="X394" s="58">
        <f t="shared" si="95"/>
        <v>0</v>
      </c>
      <c r="Y394" s="58">
        <f t="shared" si="100"/>
        <v>33</v>
      </c>
      <c r="Z394" s="6">
        <f t="shared" si="101"/>
        <v>0</v>
      </c>
      <c r="AA394" s="68">
        <f t="shared" si="102"/>
        <v>0</v>
      </c>
      <c r="AC394" s="6" t="str">
        <f t="shared" si="103"/>
        <v>L</v>
      </c>
      <c r="AE394" s="69" t="str">
        <f t="shared" si="113"/>
        <v>1</v>
      </c>
    </row>
    <row r="395" spans="1:31" ht="20.100000000000001" customHeight="1" x14ac:dyDescent="0.25">
      <c r="A395" s="106">
        <v>340</v>
      </c>
      <c r="B395" s="107" t="s">
        <v>658</v>
      </c>
      <c r="C395" s="108"/>
      <c r="D395" s="108"/>
      <c r="E395" s="108"/>
      <c r="F395" s="107" t="s">
        <v>659</v>
      </c>
      <c r="G395" s="109"/>
      <c r="H395" s="81">
        <v>3</v>
      </c>
      <c r="I395" s="81">
        <v>6</v>
      </c>
      <c r="J395" s="81">
        <v>23</v>
      </c>
      <c r="K395" s="81">
        <f t="shared" si="111"/>
        <v>1</v>
      </c>
      <c r="L395" s="81">
        <v>44</v>
      </c>
      <c r="M395" s="81">
        <f t="shared" si="114"/>
        <v>6</v>
      </c>
      <c r="N395" s="81" t="str">
        <f t="shared" si="112"/>
        <v>04</v>
      </c>
      <c r="O395" s="110" t="s">
        <v>90</v>
      </c>
      <c r="P395" s="6" t="str">
        <f t="shared" si="110"/>
        <v>32</v>
      </c>
      <c r="Q395" s="6" t="str">
        <f t="shared" si="109"/>
        <v>tc</v>
      </c>
      <c r="R395" s="6" t="str">
        <f t="shared" si="94"/>
        <v>tn</v>
      </c>
      <c r="S395" s="6" t="str">
        <f t="shared" si="98"/>
        <v>L</v>
      </c>
      <c r="T395" s="58">
        <f t="shared" si="99"/>
        <v>1</v>
      </c>
      <c r="U395" s="58">
        <f t="shared" si="106"/>
        <v>1</v>
      </c>
      <c r="V395" s="58">
        <f t="shared" si="107"/>
        <v>1</v>
      </c>
      <c r="W395" s="58">
        <f t="shared" si="108"/>
        <v>1</v>
      </c>
      <c r="X395" s="58">
        <f t="shared" si="95"/>
        <v>26.4</v>
      </c>
      <c r="Y395" s="58">
        <f t="shared" si="100"/>
        <v>53.9</v>
      </c>
      <c r="Z395" s="6">
        <f t="shared" si="101"/>
        <v>0</v>
      </c>
      <c r="AA395" s="68">
        <f t="shared" si="102"/>
        <v>0</v>
      </c>
      <c r="AC395" s="6" t="str">
        <f t="shared" si="103"/>
        <v>L</v>
      </c>
      <c r="AE395" s="69" t="str">
        <f t="shared" si="113"/>
        <v>1</v>
      </c>
    </row>
    <row r="396" spans="1:31" ht="20.100000000000001" customHeight="1" x14ac:dyDescent="0.25">
      <c r="A396" s="106">
        <v>341</v>
      </c>
      <c r="B396" s="107" t="s">
        <v>660</v>
      </c>
      <c r="C396" s="108"/>
      <c r="D396" s="108"/>
      <c r="E396" s="108"/>
      <c r="F396" s="107" t="s">
        <v>661</v>
      </c>
      <c r="G396" s="109"/>
      <c r="H396" s="81">
        <v>3</v>
      </c>
      <c r="I396" s="81">
        <v>6</v>
      </c>
      <c r="J396" s="81">
        <v>22</v>
      </c>
      <c r="K396" s="81">
        <f t="shared" si="111"/>
        <v>1</v>
      </c>
      <c r="L396" s="81">
        <v>46</v>
      </c>
      <c r="M396" s="81">
        <f t="shared" si="114"/>
        <v>6</v>
      </c>
      <c r="N396" s="81" t="str">
        <f t="shared" si="112"/>
        <v>04</v>
      </c>
      <c r="O396" s="110" t="s">
        <v>90</v>
      </c>
      <c r="P396" s="6" t="str">
        <f t="shared" si="110"/>
        <v>32</v>
      </c>
      <c r="Q396" s="6" t="str">
        <f t="shared" si="109"/>
        <v>tc</v>
      </c>
      <c r="R396" s="6" t="str">
        <f t="shared" ref="R396:R459" si="115">IF(AND(K396&gt;0,OR(N396="03",N396="05",N396="09")),"tl",IF(AND(K396&gt;0,OR(N396="02",N396="04",N396="06",N396="07",N396="08")),"tn",""))</f>
        <v>tn</v>
      </c>
      <c r="S396" s="6" t="str">
        <f t="shared" si="98"/>
        <v>L</v>
      </c>
      <c r="T396" s="58">
        <f t="shared" si="99"/>
        <v>1</v>
      </c>
      <c r="U396" s="58">
        <f t="shared" si="106"/>
        <v>1</v>
      </c>
      <c r="V396" s="58">
        <f t="shared" si="107"/>
        <v>1</v>
      </c>
      <c r="W396" s="58">
        <f t="shared" si="108"/>
        <v>1</v>
      </c>
      <c r="X396" s="58">
        <f t="shared" ref="X396:X459" si="116">IF(AND(R396="tn",N396&lt;&gt;"04"),VLOOKUP(I396/K396,$AL$2:$AM$3,2,1)*L396*K396,IF(AND(R396="tn",N396="04"),VLOOKUP(I396/K396,$AU$2:$AV$4,2,1)*L396*K396,IF(R396="tl",VLOOKUP(I396/K396,$AI$2:$AJ$3,2,1)*K396*L396,0)))</f>
        <v>27.599999999999998</v>
      </c>
      <c r="Y396" s="58">
        <f t="shared" si="100"/>
        <v>54.099999999999994</v>
      </c>
      <c r="Z396" s="6">
        <f t="shared" si="101"/>
        <v>0</v>
      </c>
      <c r="AA396" s="68">
        <f t="shared" si="102"/>
        <v>0</v>
      </c>
      <c r="AC396" s="6" t="str">
        <f t="shared" si="103"/>
        <v>L</v>
      </c>
      <c r="AE396" s="69" t="str">
        <f t="shared" si="113"/>
        <v>1</v>
      </c>
    </row>
    <row r="397" spans="1:31" ht="20.100000000000001" customHeight="1" x14ac:dyDescent="0.25">
      <c r="A397" s="106">
        <v>342</v>
      </c>
      <c r="B397" s="107" t="s">
        <v>662</v>
      </c>
      <c r="C397" s="108"/>
      <c r="D397" s="108"/>
      <c r="E397" s="108"/>
      <c r="F397" s="107" t="s">
        <v>663</v>
      </c>
      <c r="G397" s="109"/>
      <c r="H397" s="81">
        <v>3</v>
      </c>
      <c r="I397" s="81">
        <v>6</v>
      </c>
      <c r="J397" s="81">
        <v>33</v>
      </c>
      <c r="K397" s="81">
        <f t="shared" si="111"/>
        <v>1</v>
      </c>
      <c r="L397" s="81">
        <v>24</v>
      </c>
      <c r="M397" s="81">
        <f t="shared" si="114"/>
        <v>6</v>
      </c>
      <c r="N397" s="81" t="str">
        <f t="shared" si="112"/>
        <v>04</v>
      </c>
      <c r="O397" s="110" t="s">
        <v>90</v>
      </c>
      <c r="P397" s="6" t="str">
        <f t="shared" si="110"/>
        <v>32</v>
      </c>
      <c r="Q397" s="6" t="str">
        <f t="shared" si="109"/>
        <v>tc</v>
      </c>
      <c r="R397" s="6" t="str">
        <f t="shared" si="115"/>
        <v>tn</v>
      </c>
      <c r="S397" s="6" t="str">
        <f t="shared" ref="S397:S460" si="117">IF(LEN(B397)=9,IF(RIGHT(B397,1)="c",MID(B397,8,1),RIGHT(B397,1)),MID(B397,3,1))</f>
        <v>L</v>
      </c>
      <c r="T397" s="58">
        <f t="shared" ref="T397:T460" si="118">IF(AE397="",1,VALUE(AE397))</f>
        <v>1</v>
      </c>
      <c r="U397" s="58">
        <f t="shared" si="106"/>
        <v>1</v>
      </c>
      <c r="V397" s="58">
        <f t="shared" si="107"/>
        <v>1</v>
      </c>
      <c r="W397" s="58">
        <f t="shared" si="108"/>
        <v>1</v>
      </c>
      <c r="X397" s="58">
        <f t="shared" si="116"/>
        <v>14.399999999999999</v>
      </c>
      <c r="Y397" s="58">
        <f t="shared" ref="Y397:Y460" si="119">IF(AC397="l",(J397*T397+X397)*U397+M397*0.75,IF(AND(AC397="d",H397&gt;4),I397*18,IF(AND(AC397="d",H397&lt;4),I397*1.5*H397,IF(AC397="m",L397/30*T397*U397,IF(AC397="tn",H397*I397*0.5,IF(AND(AC397="t",N397="01"),T397*U397*L397,IF(AC397="t",H397*T397*U397)))))))</f>
        <v>51.9</v>
      </c>
      <c r="Z397" s="6">
        <f t="shared" ref="Z397:Z460" si="120">IF(Q397="tc",IF(OR(G397="vd",G397="td",G397="tl"),VLOOKUP(I397,$BP$2:$BQ$4,2,1),IF(G397="vi",VLOOKUP(I397,$BS$2:$BT$3,2,1)*2*1.5,IF(OR(AC397&gt;1,S397="t",S397="d"),0,0))),IF(Q397="n",IF(OR(G397="vd",G397="td"),VLOOKUP(I397,$BV$2:$BW$6,2,1),IF(G397="vi",VLOOKUP(I397,$BS$2:$BT$3,2,1)*2*1.5,IF(AND(N397&lt;&gt;"01",G397="kt"),0.5,0)))))</f>
        <v>0</v>
      </c>
      <c r="AA397" s="68">
        <f t="shared" ref="AA397:AA460" si="121">IF(OR(G397="vd",G397="td",G397="tl"),I397*0.4,IF(AND(G397="vi",Q397="tc"),I397/10,IF(AND(G397="vi",Q397="n"),I397/9,IF(AND(S397="d",H397&gt;4),5*I397,IF(OR(S397="d",S397="t"),0,IF(S397="m",I397/4,0))))))</f>
        <v>0</v>
      </c>
      <c r="AC397" s="6" t="str">
        <f t="shared" ref="AC397:AC460" si="122">IF(OR(S397="n",AND(S397="t",(IFERROR(FIND("nghiệp",F397),0)+IFERROR(FIND("cuối khóa",F397),0))&gt;0)),"tn",S397)</f>
        <v>L</v>
      </c>
      <c r="AE397" s="69" t="str">
        <f t="shared" si="113"/>
        <v>1</v>
      </c>
    </row>
    <row r="398" spans="1:31" ht="20.100000000000001" customHeight="1" x14ac:dyDescent="0.25">
      <c r="A398" s="106">
        <v>343</v>
      </c>
      <c r="B398" s="107" t="s">
        <v>664</v>
      </c>
      <c r="C398" s="108"/>
      <c r="D398" s="108"/>
      <c r="E398" s="108"/>
      <c r="F398" s="107" t="s">
        <v>665</v>
      </c>
      <c r="G398" s="109"/>
      <c r="H398" s="81">
        <v>3</v>
      </c>
      <c r="I398" s="81">
        <v>6</v>
      </c>
      <c r="J398" s="81">
        <v>37</v>
      </c>
      <c r="K398" s="81">
        <f t="shared" si="111"/>
        <v>1</v>
      </c>
      <c r="L398" s="81">
        <v>8</v>
      </c>
      <c r="M398" s="81">
        <f t="shared" si="114"/>
        <v>6</v>
      </c>
      <c r="N398" s="81" t="str">
        <f t="shared" si="112"/>
        <v>04</v>
      </c>
      <c r="O398" s="110" t="s">
        <v>90</v>
      </c>
      <c r="P398" s="6" t="str">
        <f t="shared" si="110"/>
        <v>32</v>
      </c>
      <c r="Q398" s="6" t="str">
        <f t="shared" si="109"/>
        <v>tc</v>
      </c>
      <c r="R398" s="6" t="str">
        <f t="shared" si="115"/>
        <v>tn</v>
      </c>
      <c r="S398" s="6" t="str">
        <f t="shared" si="117"/>
        <v>L</v>
      </c>
      <c r="T398" s="58">
        <f t="shared" si="118"/>
        <v>1</v>
      </c>
      <c r="U398" s="58">
        <f t="shared" ref="U398:U461" si="123">IF(MID(B398,7,1)="5",1.5,IF(AND(LEFT(TRIM(C398),2)="GI",Q398="tc",S398="l"),1.3,IF(AND(LEFT(TRIM(C398),2)="GI",Q398="tc",S398="t"),1.6,IF(AND(LEFT(TRIM(C398),2)="GV",Q398="n"),0.8,1))))</f>
        <v>1</v>
      </c>
      <c r="V398" s="58">
        <f t="shared" ref="V398:V461" si="124">IF(MID(B398,7,1)="5",1.5,IF(AND(LEFT(TRIM(D398),2)="GI",Q398="tc",S398="l"),1.3,IF(AND(LEFT(TRIM(D398),2)="GI",Q398="tc",S398="t"),1.6,IF(AND(LEFT(TRIM(D398),2)="GV",Q398="n"),0.8,1))))</f>
        <v>1</v>
      </c>
      <c r="W398" s="58">
        <f t="shared" ref="W398:W461" si="125">IF(MID(B398,7,1)="5",1.5,IF(AND(LEFT(TRIM(E398),2)="GI",Q398="tc",S398="l"),1.3,IF(AND(LEFT(TRIM(E398),2)="GI",Q398="tc",S398="t"),1.6,IF(AND(LEFT(TRIM(E398),2)="GV",Q398="n"),0.8,1))))</f>
        <v>1</v>
      </c>
      <c r="X398" s="58">
        <f t="shared" si="116"/>
        <v>4.8</v>
      </c>
      <c r="Y398" s="58">
        <f t="shared" si="119"/>
        <v>46.3</v>
      </c>
      <c r="Z398" s="6">
        <f t="shared" si="120"/>
        <v>0</v>
      </c>
      <c r="AA398" s="68">
        <f t="shared" si="121"/>
        <v>0</v>
      </c>
      <c r="AC398" s="6" t="str">
        <f t="shared" si="122"/>
        <v>L</v>
      </c>
      <c r="AE398" s="69" t="str">
        <f t="shared" si="113"/>
        <v>1</v>
      </c>
    </row>
    <row r="399" spans="1:31" ht="20.100000000000001" customHeight="1" x14ac:dyDescent="0.25">
      <c r="A399" s="106">
        <v>344</v>
      </c>
      <c r="B399" s="107" t="s">
        <v>666</v>
      </c>
      <c r="C399" s="108"/>
      <c r="D399" s="108"/>
      <c r="E399" s="108"/>
      <c r="F399" s="107" t="s">
        <v>667</v>
      </c>
      <c r="G399" s="109"/>
      <c r="H399" s="81">
        <v>3</v>
      </c>
      <c r="I399" s="81">
        <v>6</v>
      </c>
      <c r="J399" s="81">
        <v>37</v>
      </c>
      <c r="K399" s="81">
        <f t="shared" si="111"/>
        <v>1</v>
      </c>
      <c r="L399" s="81">
        <v>8</v>
      </c>
      <c r="M399" s="81">
        <f t="shared" si="114"/>
        <v>6</v>
      </c>
      <c r="N399" s="81" t="str">
        <f t="shared" si="112"/>
        <v>04</v>
      </c>
      <c r="O399" s="110" t="s">
        <v>90</v>
      </c>
      <c r="P399" s="6" t="str">
        <f t="shared" si="110"/>
        <v>32</v>
      </c>
      <c r="Q399" s="6" t="str">
        <f t="shared" si="109"/>
        <v>tc</v>
      </c>
      <c r="R399" s="6" t="str">
        <f t="shared" si="115"/>
        <v>tn</v>
      </c>
      <c r="S399" s="6" t="str">
        <f t="shared" si="117"/>
        <v>L</v>
      </c>
      <c r="T399" s="58">
        <f t="shared" si="118"/>
        <v>1</v>
      </c>
      <c r="U399" s="58">
        <f t="shared" si="123"/>
        <v>1</v>
      </c>
      <c r="V399" s="58">
        <f t="shared" si="124"/>
        <v>1</v>
      </c>
      <c r="W399" s="58">
        <f t="shared" si="125"/>
        <v>1</v>
      </c>
      <c r="X399" s="58">
        <f t="shared" si="116"/>
        <v>4.8</v>
      </c>
      <c r="Y399" s="58">
        <f t="shared" si="119"/>
        <v>46.3</v>
      </c>
      <c r="Z399" s="6">
        <f t="shared" si="120"/>
        <v>0</v>
      </c>
      <c r="AA399" s="68">
        <f t="shared" si="121"/>
        <v>0</v>
      </c>
      <c r="AC399" s="6" t="str">
        <f t="shared" si="122"/>
        <v>L</v>
      </c>
      <c r="AE399" s="69" t="str">
        <f t="shared" si="113"/>
        <v>1</v>
      </c>
    </row>
    <row r="400" spans="1:31" ht="20.100000000000001" customHeight="1" x14ac:dyDescent="0.25">
      <c r="A400" s="106">
        <v>345</v>
      </c>
      <c r="B400" s="107" t="s">
        <v>572</v>
      </c>
      <c r="C400" s="108"/>
      <c r="D400" s="108"/>
      <c r="E400" s="108"/>
      <c r="F400" s="107" t="s">
        <v>668</v>
      </c>
      <c r="G400" s="109"/>
      <c r="H400" s="81">
        <v>2</v>
      </c>
      <c r="I400" s="81">
        <v>3</v>
      </c>
      <c r="J400" s="81">
        <v>28</v>
      </c>
      <c r="K400" s="81">
        <f t="shared" si="111"/>
        <v>1</v>
      </c>
      <c r="L400" s="81">
        <v>4</v>
      </c>
      <c r="M400" s="81">
        <f t="shared" si="114"/>
        <v>4</v>
      </c>
      <c r="N400" s="81" t="str">
        <f t="shared" si="112"/>
        <v>06</v>
      </c>
      <c r="O400" s="110" t="s">
        <v>90</v>
      </c>
      <c r="P400" s="6" t="str">
        <f t="shared" si="110"/>
        <v>29</v>
      </c>
      <c r="Q400" s="6" t="str">
        <f t="shared" si="109"/>
        <v>tc</v>
      </c>
      <c r="R400" s="6" t="str">
        <f t="shared" si="115"/>
        <v>tn</v>
      </c>
      <c r="S400" s="6" t="str">
        <f t="shared" si="117"/>
        <v>L</v>
      </c>
      <c r="T400" s="58">
        <f t="shared" si="118"/>
        <v>1</v>
      </c>
      <c r="U400" s="58">
        <f t="shared" si="123"/>
        <v>1</v>
      </c>
      <c r="V400" s="58">
        <f t="shared" si="124"/>
        <v>1</v>
      </c>
      <c r="W400" s="58">
        <f t="shared" si="125"/>
        <v>1</v>
      </c>
      <c r="X400" s="58">
        <f t="shared" si="116"/>
        <v>2</v>
      </c>
      <c r="Y400" s="58">
        <f t="shared" si="119"/>
        <v>33</v>
      </c>
      <c r="Z400" s="6">
        <f t="shared" si="120"/>
        <v>0</v>
      </c>
      <c r="AA400" s="68">
        <f t="shared" si="121"/>
        <v>0</v>
      </c>
      <c r="AC400" s="6" t="str">
        <f t="shared" si="122"/>
        <v>L</v>
      </c>
      <c r="AE400" s="69" t="str">
        <f t="shared" si="113"/>
        <v>1</v>
      </c>
    </row>
    <row r="401" spans="1:31" ht="20.100000000000001" customHeight="1" x14ac:dyDescent="0.25">
      <c r="A401" s="106">
        <v>346</v>
      </c>
      <c r="B401" s="107" t="s">
        <v>556</v>
      </c>
      <c r="C401" s="108"/>
      <c r="D401" s="108"/>
      <c r="E401" s="108"/>
      <c r="F401" s="107" t="s">
        <v>669</v>
      </c>
      <c r="G401" s="109"/>
      <c r="H401" s="81">
        <v>2</v>
      </c>
      <c r="I401" s="81">
        <v>3</v>
      </c>
      <c r="J401" s="81">
        <v>28</v>
      </c>
      <c r="K401" s="81">
        <f t="shared" si="111"/>
        <v>1</v>
      </c>
      <c r="L401" s="81">
        <v>4</v>
      </c>
      <c r="M401" s="81">
        <f t="shared" si="114"/>
        <v>4</v>
      </c>
      <c r="N401" s="81" t="str">
        <f t="shared" si="112"/>
        <v>06</v>
      </c>
      <c r="O401" s="110" t="s">
        <v>90</v>
      </c>
      <c r="P401" s="6" t="str">
        <f t="shared" si="110"/>
        <v>29</v>
      </c>
      <c r="Q401" s="6" t="str">
        <f t="shared" si="109"/>
        <v>tc</v>
      </c>
      <c r="R401" s="6" t="str">
        <f t="shared" si="115"/>
        <v>tn</v>
      </c>
      <c r="S401" s="6" t="str">
        <f t="shared" si="117"/>
        <v>L</v>
      </c>
      <c r="T401" s="58">
        <f t="shared" si="118"/>
        <v>1</v>
      </c>
      <c r="U401" s="58">
        <f t="shared" si="123"/>
        <v>1</v>
      </c>
      <c r="V401" s="58">
        <f t="shared" si="124"/>
        <v>1</v>
      </c>
      <c r="W401" s="58">
        <f t="shared" si="125"/>
        <v>1</v>
      </c>
      <c r="X401" s="58">
        <f t="shared" si="116"/>
        <v>2</v>
      </c>
      <c r="Y401" s="58">
        <f t="shared" si="119"/>
        <v>33</v>
      </c>
      <c r="Z401" s="6">
        <f t="shared" si="120"/>
        <v>0</v>
      </c>
      <c r="AA401" s="68">
        <f t="shared" si="121"/>
        <v>0</v>
      </c>
      <c r="AC401" s="6" t="str">
        <f t="shared" si="122"/>
        <v>L</v>
      </c>
      <c r="AE401" s="69" t="str">
        <f t="shared" si="113"/>
        <v>1</v>
      </c>
    </row>
    <row r="402" spans="1:31" ht="20.100000000000001" customHeight="1" x14ac:dyDescent="0.25">
      <c r="A402" s="106">
        <v>347</v>
      </c>
      <c r="B402" s="107" t="s">
        <v>582</v>
      </c>
      <c r="C402" s="108"/>
      <c r="D402" s="108"/>
      <c r="E402" s="108"/>
      <c r="F402" s="107" t="s">
        <v>670</v>
      </c>
      <c r="G402" s="109"/>
      <c r="H402" s="81">
        <v>2</v>
      </c>
      <c r="I402" s="81">
        <v>3</v>
      </c>
      <c r="J402" s="81">
        <v>28</v>
      </c>
      <c r="K402" s="81">
        <f t="shared" si="111"/>
        <v>1</v>
      </c>
      <c r="L402" s="81">
        <v>4</v>
      </c>
      <c r="M402" s="81">
        <f t="shared" si="114"/>
        <v>4</v>
      </c>
      <c r="N402" s="81" t="str">
        <f t="shared" si="112"/>
        <v>06</v>
      </c>
      <c r="O402" s="110" t="s">
        <v>90</v>
      </c>
      <c r="P402" s="6" t="str">
        <f t="shared" si="110"/>
        <v>29</v>
      </c>
      <c r="Q402" s="6" t="str">
        <f t="shared" si="109"/>
        <v>tc</v>
      </c>
      <c r="R402" s="6" t="str">
        <f t="shared" si="115"/>
        <v>tn</v>
      </c>
      <c r="S402" s="6" t="str">
        <f t="shared" si="117"/>
        <v>L</v>
      </c>
      <c r="T402" s="58">
        <f t="shared" si="118"/>
        <v>1</v>
      </c>
      <c r="U402" s="58">
        <f t="shared" si="123"/>
        <v>1</v>
      </c>
      <c r="V402" s="58">
        <f t="shared" si="124"/>
        <v>1</v>
      </c>
      <c r="W402" s="58">
        <f t="shared" si="125"/>
        <v>1</v>
      </c>
      <c r="X402" s="58">
        <f t="shared" si="116"/>
        <v>2</v>
      </c>
      <c r="Y402" s="58">
        <f t="shared" si="119"/>
        <v>33</v>
      </c>
      <c r="Z402" s="6">
        <f t="shared" si="120"/>
        <v>0</v>
      </c>
      <c r="AA402" s="68">
        <f t="shared" si="121"/>
        <v>0</v>
      </c>
      <c r="AC402" s="6" t="str">
        <f t="shared" si="122"/>
        <v>L</v>
      </c>
      <c r="AE402" s="69" t="str">
        <f t="shared" si="113"/>
        <v>1</v>
      </c>
    </row>
    <row r="403" spans="1:31" ht="20.100000000000001" customHeight="1" x14ac:dyDescent="0.25">
      <c r="A403" s="106">
        <v>348</v>
      </c>
      <c r="B403" s="107" t="s">
        <v>208</v>
      </c>
      <c r="C403" s="108"/>
      <c r="D403" s="108"/>
      <c r="E403" s="108"/>
      <c r="F403" s="107" t="s">
        <v>671</v>
      </c>
      <c r="G403" s="109"/>
      <c r="H403" s="81">
        <v>2</v>
      </c>
      <c r="I403" s="81">
        <v>6</v>
      </c>
      <c r="J403" s="81">
        <v>30</v>
      </c>
      <c r="K403" s="81">
        <f t="shared" si="111"/>
        <v>0</v>
      </c>
      <c r="L403" s="81">
        <v>0</v>
      </c>
      <c r="M403" s="81">
        <f t="shared" si="114"/>
        <v>4</v>
      </c>
      <c r="N403" s="81" t="str">
        <f t="shared" si="112"/>
        <v>06</v>
      </c>
      <c r="O403" s="110" t="s">
        <v>90</v>
      </c>
      <c r="P403" s="6" t="str">
        <f t="shared" si="110"/>
        <v>30</v>
      </c>
      <c r="Q403" s="6" t="str">
        <f t="shared" si="109"/>
        <v>tc</v>
      </c>
      <c r="R403" s="6" t="str">
        <f t="shared" si="115"/>
        <v/>
      </c>
      <c r="S403" s="6" t="str">
        <f t="shared" si="117"/>
        <v>L</v>
      </c>
      <c r="T403" s="58">
        <f t="shared" si="118"/>
        <v>1</v>
      </c>
      <c r="U403" s="58">
        <f t="shared" si="123"/>
        <v>1</v>
      </c>
      <c r="V403" s="58">
        <f t="shared" si="124"/>
        <v>1</v>
      </c>
      <c r="W403" s="58">
        <f t="shared" si="125"/>
        <v>1</v>
      </c>
      <c r="X403" s="58">
        <f t="shared" si="116"/>
        <v>0</v>
      </c>
      <c r="Y403" s="58">
        <f t="shared" si="119"/>
        <v>33</v>
      </c>
      <c r="Z403" s="6">
        <f t="shared" si="120"/>
        <v>0</v>
      </c>
      <c r="AA403" s="68">
        <f t="shared" si="121"/>
        <v>0</v>
      </c>
      <c r="AC403" s="6" t="str">
        <f t="shared" si="122"/>
        <v>L</v>
      </c>
      <c r="AE403" s="69" t="str">
        <f t="shared" si="113"/>
        <v>1</v>
      </c>
    </row>
    <row r="404" spans="1:31" ht="20.100000000000001" customHeight="1" x14ac:dyDescent="0.25">
      <c r="A404" s="106">
        <v>349</v>
      </c>
      <c r="B404" s="107" t="s">
        <v>672</v>
      </c>
      <c r="C404" s="108"/>
      <c r="D404" s="108"/>
      <c r="E404" s="108"/>
      <c r="F404" s="107" t="s">
        <v>673</v>
      </c>
      <c r="G404" s="109"/>
      <c r="H404" s="81">
        <v>2</v>
      </c>
      <c r="I404" s="81">
        <v>6</v>
      </c>
      <c r="J404" s="81">
        <v>0</v>
      </c>
      <c r="K404" s="81">
        <f t="shared" si="111"/>
        <v>0</v>
      </c>
      <c r="L404" s="81">
        <v>68</v>
      </c>
      <c r="M404" s="81">
        <f t="shared" si="114"/>
        <v>0</v>
      </c>
      <c r="N404" s="81" t="str">
        <f t="shared" si="112"/>
        <v>06</v>
      </c>
      <c r="O404" s="110" t="s">
        <v>90</v>
      </c>
      <c r="P404" s="6" t="str">
        <f t="shared" si="110"/>
        <v>30</v>
      </c>
      <c r="Q404" s="6" t="str">
        <f t="shared" si="109"/>
        <v>tc</v>
      </c>
      <c r="R404" s="6" t="str">
        <f t="shared" si="115"/>
        <v/>
      </c>
      <c r="S404" s="6" t="str">
        <f t="shared" si="117"/>
        <v>T</v>
      </c>
      <c r="T404" s="58">
        <f t="shared" si="118"/>
        <v>20</v>
      </c>
      <c r="U404" s="58">
        <f t="shared" si="123"/>
        <v>1</v>
      </c>
      <c r="V404" s="58">
        <f t="shared" si="124"/>
        <v>1</v>
      </c>
      <c r="W404" s="58">
        <f t="shared" si="125"/>
        <v>1</v>
      </c>
      <c r="X404" s="58">
        <f t="shared" si="116"/>
        <v>0</v>
      </c>
      <c r="Y404" s="58">
        <f t="shared" si="119"/>
        <v>40</v>
      </c>
      <c r="Z404" s="6">
        <f t="shared" si="120"/>
        <v>0</v>
      </c>
      <c r="AA404" s="68">
        <f t="shared" si="121"/>
        <v>0</v>
      </c>
      <c r="AB404" s="7" t="s">
        <v>674</v>
      </c>
      <c r="AC404" s="6" t="str">
        <f t="shared" si="122"/>
        <v>T</v>
      </c>
      <c r="AE404" s="69" t="str">
        <f t="shared" si="113"/>
        <v>20</v>
      </c>
    </row>
    <row r="405" spans="1:31" ht="20.100000000000001" customHeight="1" x14ac:dyDescent="0.25">
      <c r="A405" s="106">
        <v>350</v>
      </c>
      <c r="B405" s="107" t="s">
        <v>675</v>
      </c>
      <c r="C405" s="108"/>
      <c r="D405" s="108"/>
      <c r="E405" s="108"/>
      <c r="F405" s="107" t="s">
        <v>676</v>
      </c>
      <c r="G405" s="109"/>
      <c r="H405" s="81">
        <v>3</v>
      </c>
      <c r="I405" s="81">
        <v>6</v>
      </c>
      <c r="J405" s="81">
        <v>45</v>
      </c>
      <c r="K405" s="81">
        <f t="shared" si="111"/>
        <v>0</v>
      </c>
      <c r="L405" s="81">
        <v>0</v>
      </c>
      <c r="M405" s="81">
        <f t="shared" si="114"/>
        <v>6</v>
      </c>
      <c r="N405" s="81" t="str">
        <f t="shared" si="112"/>
        <v>06</v>
      </c>
      <c r="O405" s="110" t="s">
        <v>90</v>
      </c>
      <c r="P405" s="6" t="str">
        <f t="shared" si="110"/>
        <v>30</v>
      </c>
      <c r="Q405" s="6" t="str">
        <f t="shared" si="109"/>
        <v>tc</v>
      </c>
      <c r="R405" s="6" t="str">
        <f t="shared" si="115"/>
        <v/>
      </c>
      <c r="S405" s="6" t="str">
        <f t="shared" si="117"/>
        <v>L</v>
      </c>
      <c r="T405" s="58">
        <f t="shared" si="118"/>
        <v>1</v>
      </c>
      <c r="U405" s="58">
        <f t="shared" si="123"/>
        <v>1</v>
      </c>
      <c r="V405" s="58">
        <f t="shared" si="124"/>
        <v>1</v>
      </c>
      <c r="W405" s="58">
        <f t="shared" si="125"/>
        <v>1</v>
      </c>
      <c r="X405" s="58">
        <f t="shared" si="116"/>
        <v>0</v>
      </c>
      <c r="Y405" s="58">
        <f t="shared" si="119"/>
        <v>49.5</v>
      </c>
      <c r="Z405" s="6">
        <f t="shared" si="120"/>
        <v>0</v>
      </c>
      <c r="AA405" s="68">
        <f t="shared" si="121"/>
        <v>0</v>
      </c>
      <c r="AC405" s="6" t="str">
        <f t="shared" si="122"/>
        <v>L</v>
      </c>
      <c r="AE405" s="69" t="str">
        <f t="shared" si="113"/>
        <v>1</v>
      </c>
    </row>
    <row r="406" spans="1:31" ht="20.100000000000001" customHeight="1" x14ac:dyDescent="0.25">
      <c r="A406" s="106">
        <v>351</v>
      </c>
      <c r="B406" s="107" t="s">
        <v>586</v>
      </c>
      <c r="C406" s="108"/>
      <c r="D406" s="108"/>
      <c r="E406" s="108"/>
      <c r="F406" s="107" t="s">
        <v>677</v>
      </c>
      <c r="G406" s="109"/>
      <c r="H406" s="81">
        <v>4</v>
      </c>
      <c r="I406" s="81">
        <v>6</v>
      </c>
      <c r="J406" s="81">
        <v>60</v>
      </c>
      <c r="K406" s="81">
        <f t="shared" si="111"/>
        <v>0</v>
      </c>
      <c r="L406" s="81">
        <v>0</v>
      </c>
      <c r="M406" s="81">
        <f t="shared" si="114"/>
        <v>8</v>
      </c>
      <c r="N406" s="81" t="str">
        <f t="shared" si="112"/>
        <v>06</v>
      </c>
      <c r="O406" s="110" t="s">
        <v>90</v>
      </c>
      <c r="P406" s="6" t="str">
        <f t="shared" si="110"/>
        <v>30</v>
      </c>
      <c r="Q406" s="6" t="str">
        <f t="shared" si="109"/>
        <v>tc</v>
      </c>
      <c r="R406" s="6" t="str">
        <f t="shared" si="115"/>
        <v/>
      </c>
      <c r="S406" s="6" t="str">
        <f t="shared" si="117"/>
        <v>L</v>
      </c>
      <c r="T406" s="58">
        <f t="shared" si="118"/>
        <v>1</v>
      </c>
      <c r="U406" s="58">
        <f t="shared" si="123"/>
        <v>1</v>
      </c>
      <c r="V406" s="58">
        <f t="shared" si="124"/>
        <v>1</v>
      </c>
      <c r="W406" s="58">
        <f t="shared" si="125"/>
        <v>1</v>
      </c>
      <c r="X406" s="58">
        <f t="shared" si="116"/>
        <v>0</v>
      </c>
      <c r="Y406" s="58">
        <f t="shared" si="119"/>
        <v>66</v>
      </c>
      <c r="Z406" s="6">
        <f t="shared" si="120"/>
        <v>0</v>
      </c>
      <c r="AA406" s="68">
        <f t="shared" si="121"/>
        <v>0</v>
      </c>
      <c r="AC406" s="6" t="str">
        <f t="shared" si="122"/>
        <v>L</v>
      </c>
      <c r="AE406" s="69" t="str">
        <f t="shared" si="113"/>
        <v>1</v>
      </c>
    </row>
    <row r="407" spans="1:31" ht="20.100000000000001" customHeight="1" x14ac:dyDescent="0.25">
      <c r="A407" s="106">
        <v>352</v>
      </c>
      <c r="B407" s="107" t="s">
        <v>595</v>
      </c>
      <c r="C407" s="108"/>
      <c r="D407" s="108"/>
      <c r="E407" s="108"/>
      <c r="F407" s="107" t="s">
        <v>678</v>
      </c>
      <c r="G407" s="109"/>
      <c r="H407" s="81">
        <v>2</v>
      </c>
      <c r="I407" s="81">
        <v>3</v>
      </c>
      <c r="J407" s="81">
        <v>28</v>
      </c>
      <c r="K407" s="81">
        <f t="shared" si="111"/>
        <v>1</v>
      </c>
      <c r="L407" s="81">
        <v>4</v>
      </c>
      <c r="M407" s="81">
        <f t="shared" si="114"/>
        <v>4</v>
      </c>
      <c r="N407" s="81" t="str">
        <f t="shared" si="112"/>
        <v>06</v>
      </c>
      <c r="O407" s="110" t="s">
        <v>90</v>
      </c>
      <c r="P407" s="6" t="str">
        <f t="shared" si="110"/>
        <v>29</v>
      </c>
      <c r="Q407" s="6" t="str">
        <f t="shared" si="109"/>
        <v>tc</v>
      </c>
      <c r="R407" s="6" t="str">
        <f t="shared" si="115"/>
        <v>tn</v>
      </c>
      <c r="S407" s="6" t="str">
        <f t="shared" si="117"/>
        <v>L</v>
      </c>
      <c r="T407" s="58">
        <f t="shared" si="118"/>
        <v>1</v>
      </c>
      <c r="U407" s="58">
        <f t="shared" si="123"/>
        <v>1</v>
      </c>
      <c r="V407" s="58">
        <f t="shared" si="124"/>
        <v>1</v>
      </c>
      <c r="W407" s="58">
        <f t="shared" si="125"/>
        <v>1</v>
      </c>
      <c r="X407" s="58">
        <f t="shared" si="116"/>
        <v>2</v>
      </c>
      <c r="Y407" s="58">
        <f t="shared" si="119"/>
        <v>33</v>
      </c>
      <c r="Z407" s="6">
        <f t="shared" si="120"/>
        <v>0</v>
      </c>
      <c r="AA407" s="68">
        <f t="shared" si="121"/>
        <v>0</v>
      </c>
      <c r="AC407" s="6" t="str">
        <f t="shared" si="122"/>
        <v>L</v>
      </c>
      <c r="AE407" s="69" t="str">
        <f t="shared" si="113"/>
        <v>1</v>
      </c>
    </row>
    <row r="408" spans="1:31" ht="20.100000000000001" customHeight="1" x14ac:dyDescent="0.25">
      <c r="A408" s="106">
        <v>353</v>
      </c>
      <c r="B408" s="107" t="s">
        <v>679</v>
      </c>
      <c r="C408" s="108"/>
      <c r="D408" s="108"/>
      <c r="E408" s="108"/>
      <c r="F408" s="107" t="s">
        <v>680</v>
      </c>
      <c r="G408" s="109"/>
      <c r="H408" s="81">
        <v>3</v>
      </c>
      <c r="I408" s="81">
        <v>6</v>
      </c>
      <c r="J408" s="81">
        <v>0</v>
      </c>
      <c r="K408" s="81">
        <f t="shared" si="111"/>
        <v>0</v>
      </c>
      <c r="L408" s="81">
        <v>102</v>
      </c>
      <c r="M408" s="81">
        <f t="shared" si="114"/>
        <v>0</v>
      </c>
      <c r="N408" s="81" t="str">
        <f t="shared" si="112"/>
        <v>06</v>
      </c>
      <c r="O408" s="110" t="s">
        <v>90</v>
      </c>
      <c r="P408" s="6" t="str">
        <f t="shared" si="110"/>
        <v>30</v>
      </c>
      <c r="Q408" s="6" t="str">
        <f t="shared" si="109"/>
        <v>tc</v>
      </c>
      <c r="R408" s="6" t="str">
        <f t="shared" si="115"/>
        <v/>
      </c>
      <c r="S408" s="6" t="str">
        <f t="shared" si="117"/>
        <v>T</v>
      </c>
      <c r="T408" s="58">
        <f t="shared" si="118"/>
        <v>20</v>
      </c>
      <c r="U408" s="58">
        <f t="shared" si="123"/>
        <v>1</v>
      </c>
      <c r="V408" s="58">
        <f t="shared" si="124"/>
        <v>1</v>
      </c>
      <c r="W408" s="58">
        <f t="shared" si="125"/>
        <v>1</v>
      </c>
      <c r="X408" s="58">
        <f t="shared" si="116"/>
        <v>0</v>
      </c>
      <c r="Y408" s="58">
        <f t="shared" si="119"/>
        <v>60</v>
      </c>
      <c r="Z408" s="6">
        <f t="shared" si="120"/>
        <v>0</v>
      </c>
      <c r="AA408" s="68">
        <f t="shared" si="121"/>
        <v>0</v>
      </c>
      <c r="AB408" s="7" t="s">
        <v>681</v>
      </c>
      <c r="AC408" s="6" t="str">
        <f t="shared" si="122"/>
        <v>T</v>
      </c>
      <c r="AE408" s="69" t="str">
        <f t="shared" si="113"/>
        <v>20</v>
      </c>
    </row>
    <row r="409" spans="1:31" ht="20.100000000000001" customHeight="1" x14ac:dyDescent="0.25">
      <c r="A409" s="106">
        <v>354</v>
      </c>
      <c r="B409" s="107" t="s">
        <v>225</v>
      </c>
      <c r="C409" s="108"/>
      <c r="D409" s="108"/>
      <c r="E409" s="108"/>
      <c r="F409" s="107" t="s">
        <v>682</v>
      </c>
      <c r="G409" s="109"/>
      <c r="H409" s="81">
        <v>3</v>
      </c>
      <c r="I409" s="81">
        <v>6</v>
      </c>
      <c r="J409" s="81">
        <v>0</v>
      </c>
      <c r="K409" s="81">
        <f t="shared" si="111"/>
        <v>0</v>
      </c>
      <c r="L409" s="81">
        <v>102</v>
      </c>
      <c r="M409" s="81">
        <f t="shared" si="114"/>
        <v>0</v>
      </c>
      <c r="N409" s="81" t="str">
        <f t="shared" si="112"/>
        <v>06</v>
      </c>
      <c r="O409" s="110" t="s">
        <v>90</v>
      </c>
      <c r="P409" s="6" t="str">
        <f t="shared" si="110"/>
        <v>30</v>
      </c>
      <c r="Q409" s="6" t="str">
        <f t="shared" si="109"/>
        <v>tc</v>
      </c>
      <c r="R409" s="6" t="str">
        <f t="shared" si="115"/>
        <v/>
      </c>
      <c r="S409" s="6" t="str">
        <f t="shared" si="117"/>
        <v>T</v>
      </c>
      <c r="T409" s="58">
        <f t="shared" si="118"/>
        <v>20</v>
      </c>
      <c r="U409" s="58">
        <f t="shared" si="123"/>
        <v>1</v>
      </c>
      <c r="V409" s="58">
        <f t="shared" si="124"/>
        <v>1</v>
      </c>
      <c r="W409" s="58">
        <f t="shared" si="125"/>
        <v>1</v>
      </c>
      <c r="X409" s="58">
        <f t="shared" si="116"/>
        <v>0</v>
      </c>
      <c r="Y409" s="58">
        <f t="shared" si="119"/>
        <v>60</v>
      </c>
      <c r="Z409" s="6">
        <f t="shared" si="120"/>
        <v>0</v>
      </c>
      <c r="AA409" s="68">
        <f t="shared" si="121"/>
        <v>0</v>
      </c>
      <c r="AB409" s="7" t="s">
        <v>683</v>
      </c>
      <c r="AC409" s="6" t="str">
        <f t="shared" si="122"/>
        <v>T</v>
      </c>
      <c r="AE409" s="69" t="str">
        <f t="shared" si="113"/>
        <v>20</v>
      </c>
    </row>
    <row r="410" spans="1:31" ht="20.100000000000001" customHeight="1" x14ac:dyDescent="0.25">
      <c r="A410" s="106">
        <v>355</v>
      </c>
      <c r="B410" s="107" t="s">
        <v>235</v>
      </c>
      <c r="C410" s="108"/>
      <c r="D410" s="108"/>
      <c r="E410" s="108"/>
      <c r="F410" s="107" t="s">
        <v>684</v>
      </c>
      <c r="G410" s="109"/>
      <c r="H410" s="81">
        <v>3</v>
      </c>
      <c r="I410" s="81">
        <v>3</v>
      </c>
      <c r="J410" s="81">
        <v>0</v>
      </c>
      <c r="K410" s="81">
        <f t="shared" si="111"/>
        <v>0</v>
      </c>
      <c r="L410" s="81">
        <v>102</v>
      </c>
      <c r="M410" s="81">
        <f t="shared" si="114"/>
        <v>0</v>
      </c>
      <c r="N410" s="81" t="str">
        <f t="shared" si="112"/>
        <v>06</v>
      </c>
      <c r="O410" s="110" t="s">
        <v>90</v>
      </c>
      <c r="P410" s="6" t="str">
        <f t="shared" si="110"/>
        <v>29</v>
      </c>
      <c r="Q410" s="6" t="str">
        <f t="shared" ref="Q410:Q473" si="126">IF(LEN(B410)=9,"tc",IF(LEN(B410)=7,"n",""))</f>
        <v>tc</v>
      </c>
      <c r="R410" s="6" t="str">
        <f t="shared" si="115"/>
        <v/>
      </c>
      <c r="S410" s="6" t="str">
        <f t="shared" si="117"/>
        <v>T</v>
      </c>
      <c r="T410" s="58">
        <f t="shared" si="118"/>
        <v>20</v>
      </c>
      <c r="U410" s="58">
        <f t="shared" si="123"/>
        <v>1</v>
      </c>
      <c r="V410" s="58">
        <f t="shared" si="124"/>
        <v>1</v>
      </c>
      <c r="W410" s="58">
        <f t="shared" si="125"/>
        <v>1</v>
      </c>
      <c r="X410" s="58">
        <f t="shared" si="116"/>
        <v>0</v>
      </c>
      <c r="Y410" s="58">
        <f t="shared" si="119"/>
        <v>60</v>
      </c>
      <c r="Z410" s="6">
        <f t="shared" si="120"/>
        <v>0</v>
      </c>
      <c r="AA410" s="68">
        <f t="shared" si="121"/>
        <v>0</v>
      </c>
      <c r="AB410" s="7" t="s">
        <v>685</v>
      </c>
      <c r="AC410" s="6" t="str">
        <f t="shared" si="122"/>
        <v>T</v>
      </c>
      <c r="AE410" s="69" t="str">
        <f t="shared" si="113"/>
        <v>20</v>
      </c>
    </row>
    <row r="411" spans="1:31" ht="20.100000000000001" customHeight="1" x14ac:dyDescent="0.25">
      <c r="A411" s="106">
        <v>356</v>
      </c>
      <c r="B411" s="107" t="s">
        <v>237</v>
      </c>
      <c r="C411" s="108"/>
      <c r="D411" s="108"/>
      <c r="E411" s="108"/>
      <c r="F411" s="107" t="s">
        <v>686</v>
      </c>
      <c r="G411" s="109"/>
      <c r="H411" s="81">
        <v>3</v>
      </c>
      <c r="I411" s="81">
        <v>3</v>
      </c>
      <c r="J411" s="81">
        <v>0</v>
      </c>
      <c r="K411" s="81">
        <f t="shared" si="111"/>
        <v>0</v>
      </c>
      <c r="L411" s="81">
        <v>102</v>
      </c>
      <c r="M411" s="81">
        <f t="shared" si="114"/>
        <v>0</v>
      </c>
      <c r="N411" s="81" t="str">
        <f t="shared" si="112"/>
        <v>06</v>
      </c>
      <c r="O411" s="110" t="s">
        <v>90</v>
      </c>
      <c r="P411" s="6" t="str">
        <f t="shared" si="110"/>
        <v>29</v>
      </c>
      <c r="Q411" s="6" t="str">
        <f t="shared" si="126"/>
        <v>tc</v>
      </c>
      <c r="R411" s="6" t="str">
        <f t="shared" si="115"/>
        <v/>
      </c>
      <c r="S411" s="6" t="str">
        <f t="shared" si="117"/>
        <v>T</v>
      </c>
      <c r="T411" s="58">
        <f t="shared" si="118"/>
        <v>20</v>
      </c>
      <c r="U411" s="58">
        <f t="shared" si="123"/>
        <v>1</v>
      </c>
      <c r="V411" s="58">
        <f t="shared" si="124"/>
        <v>1</v>
      </c>
      <c r="W411" s="58">
        <f t="shared" si="125"/>
        <v>1</v>
      </c>
      <c r="X411" s="58">
        <f t="shared" si="116"/>
        <v>0</v>
      </c>
      <c r="Y411" s="58">
        <f t="shared" si="119"/>
        <v>60</v>
      </c>
      <c r="Z411" s="6">
        <f t="shared" si="120"/>
        <v>0</v>
      </c>
      <c r="AA411" s="68">
        <f t="shared" si="121"/>
        <v>0</v>
      </c>
      <c r="AB411" s="7" t="s">
        <v>687</v>
      </c>
      <c r="AC411" s="6" t="str">
        <f t="shared" si="122"/>
        <v>T</v>
      </c>
      <c r="AE411" s="69" t="str">
        <f t="shared" si="113"/>
        <v>20</v>
      </c>
    </row>
    <row r="412" spans="1:31" ht="20.100000000000001" customHeight="1" x14ac:dyDescent="0.25">
      <c r="A412" s="106">
        <v>357</v>
      </c>
      <c r="B412" s="107" t="s">
        <v>688</v>
      </c>
      <c r="C412" s="108"/>
      <c r="D412" s="108"/>
      <c r="E412" s="108"/>
      <c r="F412" s="107" t="s">
        <v>689</v>
      </c>
      <c r="G412" s="109"/>
      <c r="H412" s="81">
        <v>4</v>
      </c>
      <c r="I412" s="81">
        <v>3</v>
      </c>
      <c r="J412" s="81">
        <v>0</v>
      </c>
      <c r="K412" s="81">
        <f t="shared" si="111"/>
        <v>0</v>
      </c>
      <c r="L412" s="81">
        <v>136</v>
      </c>
      <c r="M412" s="81">
        <f t="shared" si="114"/>
        <v>0</v>
      </c>
      <c r="N412" s="81" t="str">
        <f t="shared" si="112"/>
        <v>06</v>
      </c>
      <c r="O412" s="110" t="s">
        <v>90</v>
      </c>
      <c r="P412" s="6" t="str">
        <f t="shared" si="110"/>
        <v>29</v>
      </c>
      <c r="Q412" s="6" t="str">
        <f t="shared" si="126"/>
        <v>tc</v>
      </c>
      <c r="R412" s="6" t="str">
        <f t="shared" si="115"/>
        <v/>
      </c>
      <c r="S412" s="6" t="str">
        <f t="shared" si="117"/>
        <v>T</v>
      </c>
      <c r="T412" s="58">
        <f t="shared" si="118"/>
        <v>20</v>
      </c>
      <c r="U412" s="58">
        <f t="shared" si="123"/>
        <v>1</v>
      </c>
      <c r="V412" s="58">
        <f t="shared" si="124"/>
        <v>1</v>
      </c>
      <c r="W412" s="58">
        <f t="shared" si="125"/>
        <v>1</v>
      </c>
      <c r="X412" s="58">
        <f t="shared" si="116"/>
        <v>0</v>
      </c>
      <c r="Y412" s="58">
        <f t="shared" si="119"/>
        <v>80</v>
      </c>
      <c r="Z412" s="6">
        <f t="shared" si="120"/>
        <v>0</v>
      </c>
      <c r="AA412" s="68">
        <f t="shared" si="121"/>
        <v>0</v>
      </c>
      <c r="AB412" s="7" t="s">
        <v>690</v>
      </c>
      <c r="AC412" s="6" t="str">
        <f t="shared" si="122"/>
        <v>T</v>
      </c>
      <c r="AE412" s="69" t="str">
        <f t="shared" si="113"/>
        <v>20</v>
      </c>
    </row>
    <row r="413" spans="1:31" ht="20.100000000000001" customHeight="1" x14ac:dyDescent="0.25">
      <c r="A413" s="106">
        <v>358</v>
      </c>
      <c r="B413" s="107" t="s">
        <v>691</v>
      </c>
      <c r="C413" s="108"/>
      <c r="D413" s="108"/>
      <c r="E413" s="108"/>
      <c r="F413" s="107" t="s">
        <v>692</v>
      </c>
      <c r="G413" s="109"/>
      <c r="H413" s="81">
        <v>2</v>
      </c>
      <c r="I413" s="81">
        <v>9</v>
      </c>
      <c r="J413" s="81">
        <v>0</v>
      </c>
      <c r="K413" s="81">
        <f t="shared" si="111"/>
        <v>0</v>
      </c>
      <c r="L413" s="81">
        <v>68</v>
      </c>
      <c r="M413" s="81">
        <f t="shared" si="114"/>
        <v>0</v>
      </c>
      <c r="N413" s="81" t="str">
        <f t="shared" si="112"/>
        <v>07</v>
      </c>
      <c r="O413" s="110" t="s">
        <v>90</v>
      </c>
      <c r="P413" s="6" t="str">
        <f t="shared" si="110"/>
        <v>28</v>
      </c>
      <c r="Q413" s="6" t="str">
        <f t="shared" si="126"/>
        <v>tc</v>
      </c>
      <c r="R413" s="6" t="str">
        <f t="shared" si="115"/>
        <v/>
      </c>
      <c r="S413" s="6" t="str">
        <f t="shared" si="117"/>
        <v>T</v>
      </c>
      <c r="T413" s="58">
        <f t="shared" si="118"/>
        <v>20</v>
      </c>
      <c r="U413" s="58">
        <f t="shared" si="123"/>
        <v>1</v>
      </c>
      <c r="V413" s="58">
        <f t="shared" si="124"/>
        <v>1</v>
      </c>
      <c r="W413" s="58">
        <f t="shared" si="125"/>
        <v>1</v>
      </c>
      <c r="X413" s="58">
        <f t="shared" si="116"/>
        <v>0</v>
      </c>
      <c r="Y413" s="58">
        <f t="shared" si="119"/>
        <v>40</v>
      </c>
      <c r="Z413" s="6">
        <f t="shared" si="120"/>
        <v>0</v>
      </c>
      <c r="AA413" s="68">
        <f t="shared" si="121"/>
        <v>0</v>
      </c>
      <c r="AB413" s="7" t="s">
        <v>674</v>
      </c>
      <c r="AC413" s="6" t="str">
        <f t="shared" si="122"/>
        <v>T</v>
      </c>
      <c r="AE413" s="69" t="str">
        <f t="shared" si="113"/>
        <v>20</v>
      </c>
    </row>
    <row r="414" spans="1:31" ht="20.100000000000001" customHeight="1" x14ac:dyDescent="0.25">
      <c r="A414" s="106">
        <v>359</v>
      </c>
      <c r="B414" s="107" t="s">
        <v>603</v>
      </c>
      <c r="C414" s="108"/>
      <c r="D414" s="108"/>
      <c r="E414" s="108"/>
      <c r="F414" s="107" t="s">
        <v>693</v>
      </c>
      <c r="G414" s="109"/>
      <c r="H414" s="81">
        <v>3</v>
      </c>
      <c r="I414" s="81">
        <v>9</v>
      </c>
      <c r="J414" s="81">
        <v>45</v>
      </c>
      <c r="K414" s="81">
        <f t="shared" si="111"/>
        <v>0</v>
      </c>
      <c r="L414" s="81">
        <v>0</v>
      </c>
      <c r="M414" s="81">
        <f t="shared" si="114"/>
        <v>6</v>
      </c>
      <c r="N414" s="81" t="str">
        <f t="shared" si="112"/>
        <v>07</v>
      </c>
      <c r="O414" s="110" t="s">
        <v>90</v>
      </c>
      <c r="P414" s="6" t="str">
        <f t="shared" si="110"/>
        <v>28</v>
      </c>
      <c r="Q414" s="6" t="str">
        <f t="shared" si="126"/>
        <v>tc</v>
      </c>
      <c r="R414" s="6" t="str">
        <f t="shared" si="115"/>
        <v/>
      </c>
      <c r="S414" s="6" t="str">
        <f t="shared" si="117"/>
        <v>L</v>
      </c>
      <c r="T414" s="58">
        <f t="shared" si="118"/>
        <v>1</v>
      </c>
      <c r="U414" s="58">
        <f t="shared" si="123"/>
        <v>1</v>
      </c>
      <c r="V414" s="58">
        <f t="shared" si="124"/>
        <v>1</v>
      </c>
      <c r="W414" s="58">
        <f t="shared" si="125"/>
        <v>1</v>
      </c>
      <c r="X414" s="58">
        <f t="shared" si="116"/>
        <v>0</v>
      </c>
      <c r="Y414" s="58">
        <f t="shared" si="119"/>
        <v>49.5</v>
      </c>
      <c r="Z414" s="6">
        <f t="shared" si="120"/>
        <v>0</v>
      </c>
      <c r="AA414" s="68">
        <f t="shared" si="121"/>
        <v>0</v>
      </c>
      <c r="AC414" s="6" t="str">
        <f t="shared" si="122"/>
        <v>L</v>
      </c>
      <c r="AE414" s="69" t="str">
        <f t="shared" si="113"/>
        <v>1</v>
      </c>
    </row>
    <row r="415" spans="1:31" ht="20.100000000000001" customHeight="1" x14ac:dyDescent="0.25">
      <c r="A415" s="106">
        <v>360</v>
      </c>
      <c r="B415" s="107" t="s">
        <v>258</v>
      </c>
      <c r="C415" s="108"/>
      <c r="D415" s="108"/>
      <c r="E415" s="108"/>
      <c r="F415" s="107" t="s">
        <v>694</v>
      </c>
      <c r="G415" s="109"/>
      <c r="H415" s="81">
        <v>3</v>
      </c>
      <c r="I415" s="81">
        <v>9</v>
      </c>
      <c r="J415" s="81">
        <v>45</v>
      </c>
      <c r="K415" s="81">
        <f t="shared" si="111"/>
        <v>0</v>
      </c>
      <c r="L415" s="81">
        <v>0</v>
      </c>
      <c r="M415" s="81">
        <f t="shared" si="114"/>
        <v>6</v>
      </c>
      <c r="N415" s="81" t="str">
        <f t="shared" si="112"/>
        <v>07</v>
      </c>
      <c r="O415" s="110" t="s">
        <v>90</v>
      </c>
      <c r="P415" s="6" t="str">
        <f t="shared" si="110"/>
        <v>28</v>
      </c>
      <c r="Q415" s="6" t="str">
        <f t="shared" si="126"/>
        <v>tc</v>
      </c>
      <c r="R415" s="6" t="str">
        <f t="shared" si="115"/>
        <v/>
      </c>
      <c r="S415" s="6" t="str">
        <f t="shared" si="117"/>
        <v>L</v>
      </c>
      <c r="T415" s="58">
        <f t="shared" si="118"/>
        <v>1</v>
      </c>
      <c r="U415" s="58">
        <f t="shared" si="123"/>
        <v>1</v>
      </c>
      <c r="V415" s="58">
        <f t="shared" si="124"/>
        <v>1</v>
      </c>
      <c r="W415" s="58">
        <f t="shared" si="125"/>
        <v>1</v>
      </c>
      <c r="X415" s="58">
        <f t="shared" si="116"/>
        <v>0</v>
      </c>
      <c r="Y415" s="58">
        <f t="shared" si="119"/>
        <v>49.5</v>
      </c>
      <c r="Z415" s="6">
        <f t="shared" si="120"/>
        <v>0</v>
      </c>
      <c r="AA415" s="68">
        <f t="shared" si="121"/>
        <v>0</v>
      </c>
      <c r="AC415" s="6" t="str">
        <f t="shared" si="122"/>
        <v>L</v>
      </c>
      <c r="AE415" s="69" t="str">
        <f t="shared" si="113"/>
        <v>1</v>
      </c>
    </row>
    <row r="416" spans="1:31" ht="20.100000000000001" customHeight="1" x14ac:dyDescent="0.25">
      <c r="A416" s="106">
        <v>361</v>
      </c>
      <c r="B416" s="107" t="s">
        <v>695</v>
      </c>
      <c r="C416" s="108"/>
      <c r="D416" s="108"/>
      <c r="E416" s="108"/>
      <c r="F416" s="107" t="s">
        <v>696</v>
      </c>
      <c r="G416" s="109"/>
      <c r="H416" s="81">
        <v>2</v>
      </c>
      <c r="I416" s="81">
        <v>9</v>
      </c>
      <c r="J416" s="81">
        <v>0</v>
      </c>
      <c r="K416" s="81">
        <f t="shared" si="111"/>
        <v>0</v>
      </c>
      <c r="L416" s="81">
        <v>68</v>
      </c>
      <c r="M416" s="81">
        <f t="shared" si="114"/>
        <v>0</v>
      </c>
      <c r="N416" s="81" t="str">
        <f t="shared" si="112"/>
        <v>07</v>
      </c>
      <c r="O416" s="110" t="s">
        <v>90</v>
      </c>
      <c r="P416" s="6" t="str">
        <f t="shared" si="110"/>
        <v>28</v>
      </c>
      <c r="Q416" s="6" t="str">
        <f t="shared" si="126"/>
        <v>tc</v>
      </c>
      <c r="R416" s="6" t="str">
        <f t="shared" si="115"/>
        <v/>
      </c>
      <c r="S416" s="6" t="str">
        <f t="shared" si="117"/>
        <v>T</v>
      </c>
      <c r="T416" s="58">
        <f t="shared" si="118"/>
        <v>20</v>
      </c>
      <c r="U416" s="58">
        <f t="shared" si="123"/>
        <v>1</v>
      </c>
      <c r="V416" s="58">
        <f t="shared" si="124"/>
        <v>1</v>
      </c>
      <c r="W416" s="58">
        <f t="shared" si="125"/>
        <v>1</v>
      </c>
      <c r="X416" s="58">
        <f t="shared" si="116"/>
        <v>0</v>
      </c>
      <c r="Y416" s="58">
        <f t="shared" si="119"/>
        <v>40</v>
      </c>
      <c r="Z416" s="6">
        <f t="shared" si="120"/>
        <v>0</v>
      </c>
      <c r="AA416" s="68">
        <f t="shared" si="121"/>
        <v>0</v>
      </c>
      <c r="AB416" s="7" t="s">
        <v>697</v>
      </c>
      <c r="AC416" s="6" t="str">
        <f t="shared" si="122"/>
        <v>T</v>
      </c>
      <c r="AE416" s="69" t="str">
        <f t="shared" si="113"/>
        <v>20</v>
      </c>
    </row>
    <row r="417" spans="1:31" ht="20.100000000000001" customHeight="1" x14ac:dyDescent="0.25">
      <c r="A417" s="106">
        <v>362</v>
      </c>
      <c r="B417" s="107" t="s">
        <v>560</v>
      </c>
      <c r="C417" s="108"/>
      <c r="D417" s="108"/>
      <c r="E417" s="108"/>
      <c r="F417" s="107" t="s">
        <v>698</v>
      </c>
      <c r="G417" s="109"/>
      <c r="H417" s="81">
        <v>2</v>
      </c>
      <c r="I417" s="81">
        <v>9</v>
      </c>
      <c r="J417" s="81">
        <v>0</v>
      </c>
      <c r="K417" s="81">
        <f t="shared" si="111"/>
        <v>0</v>
      </c>
      <c r="L417" s="81">
        <v>68</v>
      </c>
      <c r="M417" s="81">
        <f t="shared" si="114"/>
        <v>0</v>
      </c>
      <c r="N417" s="81" t="str">
        <f t="shared" si="112"/>
        <v>07</v>
      </c>
      <c r="O417" s="110" t="s">
        <v>90</v>
      </c>
      <c r="P417" s="6" t="str">
        <f t="shared" si="110"/>
        <v>28</v>
      </c>
      <c r="Q417" s="6" t="str">
        <f t="shared" si="126"/>
        <v>tc</v>
      </c>
      <c r="R417" s="6" t="str">
        <f t="shared" si="115"/>
        <v/>
      </c>
      <c r="S417" s="6" t="str">
        <f t="shared" si="117"/>
        <v>T</v>
      </c>
      <c r="T417" s="58">
        <f t="shared" si="118"/>
        <v>20</v>
      </c>
      <c r="U417" s="58">
        <f t="shared" si="123"/>
        <v>1</v>
      </c>
      <c r="V417" s="58">
        <f t="shared" si="124"/>
        <v>1</v>
      </c>
      <c r="W417" s="58">
        <f t="shared" si="125"/>
        <v>1</v>
      </c>
      <c r="X417" s="58">
        <f t="shared" si="116"/>
        <v>0</v>
      </c>
      <c r="Y417" s="58">
        <f t="shared" si="119"/>
        <v>40</v>
      </c>
      <c r="Z417" s="6">
        <f t="shared" si="120"/>
        <v>0</v>
      </c>
      <c r="AA417" s="68">
        <f t="shared" si="121"/>
        <v>0</v>
      </c>
      <c r="AB417" s="7" t="s">
        <v>699</v>
      </c>
      <c r="AC417" s="6" t="str">
        <f t="shared" si="122"/>
        <v>T</v>
      </c>
      <c r="AE417" s="69" t="str">
        <f t="shared" si="113"/>
        <v>20</v>
      </c>
    </row>
    <row r="418" spans="1:31" ht="20.100000000000001" customHeight="1" x14ac:dyDescent="0.25">
      <c r="A418" s="106">
        <v>363</v>
      </c>
      <c r="B418" s="107" t="s">
        <v>609</v>
      </c>
      <c r="C418" s="108"/>
      <c r="D418" s="108"/>
      <c r="E418" s="108"/>
      <c r="F418" s="107" t="s">
        <v>700</v>
      </c>
      <c r="G418" s="109"/>
      <c r="H418" s="81">
        <v>3</v>
      </c>
      <c r="I418" s="81">
        <v>9</v>
      </c>
      <c r="J418" s="81">
        <v>0</v>
      </c>
      <c r="K418" s="81">
        <f t="shared" si="111"/>
        <v>0</v>
      </c>
      <c r="L418" s="81">
        <v>102</v>
      </c>
      <c r="M418" s="81">
        <f t="shared" si="114"/>
        <v>0</v>
      </c>
      <c r="N418" s="81" t="str">
        <f t="shared" si="112"/>
        <v>07</v>
      </c>
      <c r="O418" s="110" t="s">
        <v>90</v>
      </c>
      <c r="P418" s="6" t="str">
        <f t="shared" si="110"/>
        <v>28</v>
      </c>
      <c r="Q418" s="6" t="str">
        <f t="shared" si="126"/>
        <v>tc</v>
      </c>
      <c r="R418" s="6" t="str">
        <f t="shared" si="115"/>
        <v/>
      </c>
      <c r="S418" s="6" t="str">
        <f t="shared" si="117"/>
        <v>T</v>
      </c>
      <c r="T418" s="58">
        <f t="shared" si="118"/>
        <v>20</v>
      </c>
      <c r="U418" s="58">
        <f t="shared" si="123"/>
        <v>1</v>
      </c>
      <c r="V418" s="58">
        <f t="shared" si="124"/>
        <v>1</v>
      </c>
      <c r="W418" s="58">
        <f t="shared" si="125"/>
        <v>1</v>
      </c>
      <c r="X418" s="58">
        <f t="shared" si="116"/>
        <v>0</v>
      </c>
      <c r="Y418" s="58">
        <f t="shared" si="119"/>
        <v>60</v>
      </c>
      <c r="Z418" s="6">
        <f t="shared" si="120"/>
        <v>0</v>
      </c>
      <c r="AA418" s="68">
        <f t="shared" si="121"/>
        <v>0</v>
      </c>
      <c r="AB418" s="7" t="s">
        <v>701</v>
      </c>
      <c r="AC418" s="6" t="str">
        <f t="shared" si="122"/>
        <v>T</v>
      </c>
      <c r="AE418" s="69" t="str">
        <f t="shared" si="113"/>
        <v>20</v>
      </c>
    </row>
    <row r="419" spans="1:31" ht="20.100000000000001" customHeight="1" x14ac:dyDescent="0.25">
      <c r="A419" s="106">
        <v>364</v>
      </c>
      <c r="B419" s="107" t="s">
        <v>702</v>
      </c>
      <c r="C419" s="108"/>
      <c r="D419" s="108"/>
      <c r="E419" s="108"/>
      <c r="F419" s="107" t="s">
        <v>703</v>
      </c>
      <c r="G419" s="109"/>
      <c r="H419" s="81">
        <v>1</v>
      </c>
      <c r="I419" s="81">
        <v>4</v>
      </c>
      <c r="J419" s="81">
        <v>0</v>
      </c>
      <c r="K419" s="81">
        <f t="shared" si="111"/>
        <v>0</v>
      </c>
      <c r="L419" s="81">
        <v>34</v>
      </c>
      <c r="M419" s="81">
        <f t="shared" si="114"/>
        <v>0</v>
      </c>
      <c r="N419" s="81" t="str">
        <f t="shared" si="112"/>
        <v>08</v>
      </c>
      <c r="O419" s="110" t="s">
        <v>90</v>
      </c>
      <c r="P419" s="6" t="str">
        <f t="shared" si="110"/>
        <v>27</v>
      </c>
      <c r="Q419" s="6" t="str">
        <f t="shared" si="126"/>
        <v>tc</v>
      </c>
      <c r="R419" s="6" t="str">
        <f t="shared" si="115"/>
        <v/>
      </c>
      <c r="S419" s="6" t="str">
        <f t="shared" si="117"/>
        <v>T</v>
      </c>
      <c r="T419" s="58">
        <f t="shared" si="118"/>
        <v>20</v>
      </c>
      <c r="U419" s="58">
        <f t="shared" si="123"/>
        <v>1</v>
      </c>
      <c r="V419" s="58">
        <f t="shared" si="124"/>
        <v>1</v>
      </c>
      <c r="W419" s="58">
        <f t="shared" si="125"/>
        <v>1</v>
      </c>
      <c r="X419" s="58">
        <f t="shared" si="116"/>
        <v>0</v>
      </c>
      <c r="Y419" s="58">
        <f t="shared" si="119"/>
        <v>20</v>
      </c>
      <c r="Z419" s="6">
        <f t="shared" si="120"/>
        <v>0</v>
      </c>
      <c r="AA419" s="68">
        <f t="shared" si="121"/>
        <v>0</v>
      </c>
      <c r="AB419" s="7" t="s">
        <v>704</v>
      </c>
      <c r="AC419" s="6" t="str">
        <f t="shared" si="122"/>
        <v>T</v>
      </c>
      <c r="AE419" s="69" t="str">
        <f t="shared" si="113"/>
        <v>20</v>
      </c>
    </row>
    <row r="420" spans="1:31" ht="20.100000000000001" customHeight="1" x14ac:dyDescent="0.25">
      <c r="A420" s="106">
        <v>365</v>
      </c>
      <c r="B420" s="107" t="s">
        <v>281</v>
      </c>
      <c r="C420" s="108"/>
      <c r="D420" s="108"/>
      <c r="E420" s="108"/>
      <c r="F420" s="107" t="s">
        <v>705</v>
      </c>
      <c r="G420" s="109"/>
      <c r="H420" s="81">
        <v>2</v>
      </c>
      <c r="I420" s="81">
        <v>14</v>
      </c>
      <c r="J420" s="81">
        <v>30</v>
      </c>
      <c r="K420" s="81">
        <f t="shared" si="111"/>
        <v>0</v>
      </c>
      <c r="L420" s="81">
        <v>0</v>
      </c>
      <c r="M420" s="81">
        <f t="shared" si="114"/>
        <v>4</v>
      </c>
      <c r="N420" s="81" t="str">
        <f t="shared" si="112"/>
        <v>08</v>
      </c>
      <c r="O420" s="110" t="s">
        <v>90</v>
      </c>
      <c r="P420" s="6" t="str">
        <f t="shared" si="110"/>
        <v>27</v>
      </c>
      <c r="Q420" s="6" t="str">
        <f t="shared" si="126"/>
        <v>tc</v>
      </c>
      <c r="R420" s="6" t="str">
        <f t="shared" si="115"/>
        <v/>
      </c>
      <c r="S420" s="6" t="str">
        <f t="shared" si="117"/>
        <v>L</v>
      </c>
      <c r="T420" s="58">
        <f t="shared" si="118"/>
        <v>1</v>
      </c>
      <c r="U420" s="58">
        <f t="shared" si="123"/>
        <v>1</v>
      </c>
      <c r="V420" s="58">
        <f t="shared" si="124"/>
        <v>1</v>
      </c>
      <c r="W420" s="58">
        <f t="shared" si="125"/>
        <v>1</v>
      </c>
      <c r="X420" s="58">
        <f t="shared" si="116"/>
        <v>0</v>
      </c>
      <c r="Y420" s="58">
        <f t="shared" si="119"/>
        <v>33</v>
      </c>
      <c r="Z420" s="6">
        <f t="shared" si="120"/>
        <v>0</v>
      </c>
      <c r="AA420" s="68">
        <f t="shared" si="121"/>
        <v>0</v>
      </c>
      <c r="AC420" s="6" t="str">
        <f t="shared" si="122"/>
        <v>L</v>
      </c>
      <c r="AE420" s="69" t="str">
        <f t="shared" si="113"/>
        <v>1</v>
      </c>
    </row>
    <row r="421" spans="1:31" ht="20.100000000000001" customHeight="1" x14ac:dyDescent="0.25">
      <c r="A421" s="106">
        <v>366</v>
      </c>
      <c r="B421" s="107" t="s">
        <v>418</v>
      </c>
      <c r="C421" s="108"/>
      <c r="D421" s="108"/>
      <c r="E421" s="108"/>
      <c r="F421" s="107" t="s">
        <v>706</v>
      </c>
      <c r="G421" s="109"/>
      <c r="H421" s="81">
        <v>2</v>
      </c>
      <c r="I421" s="81">
        <v>14</v>
      </c>
      <c r="J421" s="81">
        <v>0</v>
      </c>
      <c r="K421" s="81">
        <f t="shared" si="111"/>
        <v>0</v>
      </c>
      <c r="L421" s="81">
        <v>68</v>
      </c>
      <c r="M421" s="81">
        <f t="shared" si="114"/>
        <v>0</v>
      </c>
      <c r="N421" s="81" t="str">
        <f t="shared" si="112"/>
        <v>08</v>
      </c>
      <c r="O421" s="110" t="s">
        <v>90</v>
      </c>
      <c r="P421" s="6" t="str">
        <f t="shared" si="110"/>
        <v>27</v>
      </c>
      <c r="Q421" s="6" t="str">
        <f t="shared" si="126"/>
        <v>tc</v>
      </c>
      <c r="R421" s="6" t="str">
        <f t="shared" si="115"/>
        <v/>
      </c>
      <c r="S421" s="6" t="str">
        <f t="shared" si="117"/>
        <v>T</v>
      </c>
      <c r="T421" s="58">
        <f t="shared" si="118"/>
        <v>20</v>
      </c>
      <c r="U421" s="58">
        <f t="shared" si="123"/>
        <v>1</v>
      </c>
      <c r="V421" s="58">
        <f t="shared" si="124"/>
        <v>1</v>
      </c>
      <c r="W421" s="58">
        <f t="shared" si="125"/>
        <v>1</v>
      </c>
      <c r="X421" s="58">
        <f t="shared" si="116"/>
        <v>0</v>
      </c>
      <c r="Y421" s="58">
        <f t="shared" si="119"/>
        <v>40</v>
      </c>
      <c r="Z421" s="6">
        <f t="shared" si="120"/>
        <v>0</v>
      </c>
      <c r="AA421" s="68">
        <f t="shared" si="121"/>
        <v>0</v>
      </c>
      <c r="AB421" s="7" t="s">
        <v>699</v>
      </c>
      <c r="AC421" s="6" t="str">
        <f t="shared" si="122"/>
        <v>T</v>
      </c>
      <c r="AE421" s="69" t="str">
        <f t="shared" si="113"/>
        <v>20</v>
      </c>
    </row>
    <row r="422" spans="1:31" ht="20.100000000000001" customHeight="1" x14ac:dyDescent="0.25">
      <c r="A422" s="106">
        <v>367</v>
      </c>
      <c r="B422" s="107" t="s">
        <v>707</v>
      </c>
      <c r="C422" s="108"/>
      <c r="D422" s="108"/>
      <c r="E422" s="108"/>
      <c r="F422" s="107" t="s">
        <v>708</v>
      </c>
      <c r="G422" s="109"/>
      <c r="H422" s="81">
        <v>1</v>
      </c>
      <c r="I422" s="81">
        <v>14</v>
      </c>
      <c r="J422" s="81">
        <v>0</v>
      </c>
      <c r="K422" s="81">
        <f t="shared" si="111"/>
        <v>0</v>
      </c>
      <c r="L422" s="81">
        <v>34</v>
      </c>
      <c r="M422" s="81">
        <f t="shared" si="114"/>
        <v>0</v>
      </c>
      <c r="N422" s="81" t="str">
        <f t="shared" si="112"/>
        <v>08</v>
      </c>
      <c r="O422" s="110" t="s">
        <v>90</v>
      </c>
      <c r="P422" s="6" t="str">
        <f t="shared" si="110"/>
        <v>27</v>
      </c>
      <c r="Q422" s="6" t="str">
        <f t="shared" si="126"/>
        <v>tc</v>
      </c>
      <c r="R422" s="6" t="str">
        <f t="shared" si="115"/>
        <v/>
      </c>
      <c r="S422" s="6" t="str">
        <f t="shared" si="117"/>
        <v>T</v>
      </c>
      <c r="T422" s="58">
        <f t="shared" si="118"/>
        <v>20</v>
      </c>
      <c r="U422" s="58">
        <f t="shared" si="123"/>
        <v>1</v>
      </c>
      <c r="V422" s="58">
        <f t="shared" si="124"/>
        <v>1</v>
      </c>
      <c r="W422" s="58">
        <f t="shared" si="125"/>
        <v>1</v>
      </c>
      <c r="X422" s="58">
        <f t="shared" si="116"/>
        <v>0</v>
      </c>
      <c r="Y422" s="58">
        <f t="shared" si="119"/>
        <v>20</v>
      </c>
      <c r="Z422" s="6">
        <f t="shared" si="120"/>
        <v>0</v>
      </c>
      <c r="AA422" s="68">
        <f t="shared" si="121"/>
        <v>0</v>
      </c>
      <c r="AB422" s="7" t="s">
        <v>413</v>
      </c>
      <c r="AC422" s="6" t="str">
        <f t="shared" si="122"/>
        <v>T</v>
      </c>
      <c r="AE422" s="69" t="str">
        <f t="shared" si="113"/>
        <v>20</v>
      </c>
    </row>
    <row r="423" spans="1:31" ht="20.100000000000001" customHeight="1" x14ac:dyDescent="0.25">
      <c r="A423" s="106">
        <v>368</v>
      </c>
      <c r="B423" s="107" t="s">
        <v>285</v>
      </c>
      <c r="C423" s="108"/>
      <c r="D423" s="108"/>
      <c r="E423" s="108"/>
      <c r="F423" s="107" t="s">
        <v>709</v>
      </c>
      <c r="G423" s="109"/>
      <c r="H423" s="81">
        <v>2</v>
      </c>
      <c r="I423" s="81">
        <v>9</v>
      </c>
      <c r="J423" s="81">
        <v>30</v>
      </c>
      <c r="K423" s="81">
        <f t="shared" si="111"/>
        <v>0</v>
      </c>
      <c r="L423" s="81">
        <v>0</v>
      </c>
      <c r="M423" s="81">
        <f t="shared" si="114"/>
        <v>4</v>
      </c>
      <c r="N423" s="81" t="str">
        <f t="shared" si="112"/>
        <v>08</v>
      </c>
      <c r="O423" s="110" t="s">
        <v>90</v>
      </c>
      <c r="P423" s="6" t="str">
        <f t="shared" si="110"/>
        <v>27</v>
      </c>
      <c r="Q423" s="6" t="str">
        <f t="shared" si="126"/>
        <v>tc</v>
      </c>
      <c r="R423" s="6" t="str">
        <f t="shared" si="115"/>
        <v/>
      </c>
      <c r="S423" s="6" t="str">
        <f t="shared" si="117"/>
        <v>L</v>
      </c>
      <c r="T423" s="58">
        <f t="shared" si="118"/>
        <v>1</v>
      </c>
      <c r="U423" s="58">
        <f t="shared" si="123"/>
        <v>1</v>
      </c>
      <c r="V423" s="58">
        <f t="shared" si="124"/>
        <v>1</v>
      </c>
      <c r="W423" s="58">
        <f t="shared" si="125"/>
        <v>1</v>
      </c>
      <c r="X423" s="58">
        <f t="shared" si="116"/>
        <v>0</v>
      </c>
      <c r="Y423" s="58">
        <f t="shared" si="119"/>
        <v>33</v>
      </c>
      <c r="Z423" s="6">
        <f t="shared" si="120"/>
        <v>0</v>
      </c>
      <c r="AA423" s="68">
        <f t="shared" si="121"/>
        <v>0</v>
      </c>
      <c r="AC423" s="6" t="str">
        <f t="shared" si="122"/>
        <v>L</v>
      </c>
      <c r="AE423" s="69" t="str">
        <f t="shared" si="113"/>
        <v>1</v>
      </c>
    </row>
    <row r="424" spans="1:31" ht="20.100000000000001" customHeight="1" x14ac:dyDescent="0.25">
      <c r="A424" s="106">
        <v>369</v>
      </c>
      <c r="B424" s="107" t="s">
        <v>291</v>
      </c>
      <c r="C424" s="108"/>
      <c r="D424" s="108"/>
      <c r="E424" s="108"/>
      <c r="F424" s="107" t="s">
        <v>710</v>
      </c>
      <c r="G424" s="109"/>
      <c r="H424" s="81">
        <v>2</v>
      </c>
      <c r="I424" s="81">
        <v>4</v>
      </c>
      <c r="J424" s="81">
        <v>30</v>
      </c>
      <c r="K424" s="81">
        <f t="shared" si="111"/>
        <v>0</v>
      </c>
      <c r="L424" s="81">
        <v>0</v>
      </c>
      <c r="M424" s="81">
        <f t="shared" si="114"/>
        <v>4</v>
      </c>
      <c r="N424" s="81" t="str">
        <f t="shared" si="112"/>
        <v>08</v>
      </c>
      <c r="O424" s="110" t="s">
        <v>90</v>
      </c>
      <c r="P424" s="6" t="str">
        <f t="shared" si="110"/>
        <v>27</v>
      </c>
      <c r="Q424" s="6" t="str">
        <f t="shared" si="126"/>
        <v>tc</v>
      </c>
      <c r="R424" s="6" t="str">
        <f t="shared" si="115"/>
        <v/>
      </c>
      <c r="S424" s="6" t="str">
        <f t="shared" si="117"/>
        <v>L</v>
      </c>
      <c r="T424" s="58">
        <f t="shared" si="118"/>
        <v>1</v>
      </c>
      <c r="U424" s="58">
        <f t="shared" si="123"/>
        <v>1</v>
      </c>
      <c r="V424" s="58">
        <f t="shared" si="124"/>
        <v>1</v>
      </c>
      <c r="W424" s="58">
        <f t="shared" si="125"/>
        <v>1</v>
      </c>
      <c r="X424" s="58">
        <f t="shared" si="116"/>
        <v>0</v>
      </c>
      <c r="Y424" s="58">
        <f t="shared" si="119"/>
        <v>33</v>
      </c>
      <c r="Z424" s="6">
        <f t="shared" si="120"/>
        <v>0</v>
      </c>
      <c r="AA424" s="68">
        <f t="shared" si="121"/>
        <v>0</v>
      </c>
      <c r="AC424" s="6" t="str">
        <f t="shared" si="122"/>
        <v>L</v>
      </c>
      <c r="AE424" s="69" t="str">
        <f t="shared" si="113"/>
        <v>1</v>
      </c>
    </row>
    <row r="425" spans="1:31" ht="20.100000000000001" customHeight="1" x14ac:dyDescent="0.25">
      <c r="A425" s="106">
        <v>370</v>
      </c>
      <c r="B425" s="107" t="s">
        <v>623</v>
      </c>
      <c r="C425" s="108"/>
      <c r="D425" s="108"/>
      <c r="E425" s="108"/>
      <c r="F425" s="107" t="s">
        <v>711</v>
      </c>
      <c r="G425" s="109"/>
      <c r="H425" s="81">
        <v>2</v>
      </c>
      <c r="I425" s="81">
        <v>4</v>
      </c>
      <c r="J425" s="81">
        <v>30</v>
      </c>
      <c r="K425" s="81">
        <f t="shared" si="111"/>
        <v>0</v>
      </c>
      <c r="L425" s="81">
        <v>0</v>
      </c>
      <c r="M425" s="81">
        <f t="shared" si="114"/>
        <v>4</v>
      </c>
      <c r="N425" s="81" t="str">
        <f t="shared" si="112"/>
        <v>08</v>
      </c>
      <c r="O425" s="110" t="s">
        <v>90</v>
      </c>
      <c r="P425" s="6" t="str">
        <f t="shared" si="110"/>
        <v>27</v>
      </c>
      <c r="Q425" s="6" t="str">
        <f t="shared" si="126"/>
        <v>tc</v>
      </c>
      <c r="R425" s="6" t="str">
        <f t="shared" si="115"/>
        <v/>
      </c>
      <c r="S425" s="6" t="str">
        <f t="shared" si="117"/>
        <v>L</v>
      </c>
      <c r="T425" s="58">
        <f t="shared" si="118"/>
        <v>1</v>
      </c>
      <c r="U425" s="58">
        <f t="shared" si="123"/>
        <v>1</v>
      </c>
      <c r="V425" s="58">
        <f t="shared" si="124"/>
        <v>1</v>
      </c>
      <c r="W425" s="58">
        <f t="shared" si="125"/>
        <v>1</v>
      </c>
      <c r="X425" s="58">
        <f t="shared" si="116"/>
        <v>0</v>
      </c>
      <c r="Y425" s="58">
        <f t="shared" si="119"/>
        <v>33</v>
      </c>
      <c r="Z425" s="6">
        <f t="shared" si="120"/>
        <v>0</v>
      </c>
      <c r="AA425" s="68">
        <f t="shared" si="121"/>
        <v>0</v>
      </c>
      <c r="AC425" s="6" t="str">
        <f t="shared" si="122"/>
        <v>L</v>
      </c>
      <c r="AE425" s="69" t="str">
        <f t="shared" si="113"/>
        <v>1</v>
      </c>
    </row>
    <row r="426" spans="1:31" ht="20.100000000000001" customHeight="1" x14ac:dyDescent="0.25">
      <c r="A426" s="106">
        <v>371</v>
      </c>
      <c r="B426" s="107" t="s">
        <v>295</v>
      </c>
      <c r="C426" s="108"/>
      <c r="D426" s="108"/>
      <c r="E426" s="108"/>
      <c r="F426" s="107" t="s">
        <v>712</v>
      </c>
      <c r="G426" s="109"/>
      <c r="H426" s="81">
        <v>2</v>
      </c>
      <c r="I426" s="81">
        <v>14</v>
      </c>
      <c r="J426" s="81">
        <v>0</v>
      </c>
      <c r="K426" s="81">
        <f t="shared" si="111"/>
        <v>0</v>
      </c>
      <c r="L426" s="81">
        <v>68</v>
      </c>
      <c r="M426" s="81">
        <f t="shared" si="114"/>
        <v>0</v>
      </c>
      <c r="N426" s="81" t="str">
        <f t="shared" si="112"/>
        <v>08</v>
      </c>
      <c r="O426" s="110" t="s">
        <v>90</v>
      </c>
      <c r="P426" s="6" t="str">
        <f t="shared" si="110"/>
        <v>27</v>
      </c>
      <c r="Q426" s="6" t="str">
        <f t="shared" si="126"/>
        <v>tc</v>
      </c>
      <c r="R426" s="6" t="str">
        <f t="shared" si="115"/>
        <v/>
      </c>
      <c r="S426" s="6" t="str">
        <f t="shared" si="117"/>
        <v>T</v>
      </c>
      <c r="T426" s="58">
        <f t="shared" si="118"/>
        <v>20</v>
      </c>
      <c r="U426" s="58">
        <f t="shared" si="123"/>
        <v>1</v>
      </c>
      <c r="V426" s="58">
        <f t="shared" si="124"/>
        <v>1</v>
      </c>
      <c r="W426" s="58">
        <f t="shared" si="125"/>
        <v>1</v>
      </c>
      <c r="X426" s="58">
        <f t="shared" si="116"/>
        <v>0</v>
      </c>
      <c r="Y426" s="58">
        <f t="shared" si="119"/>
        <v>40</v>
      </c>
      <c r="Z426" s="6">
        <f t="shared" si="120"/>
        <v>0</v>
      </c>
      <c r="AA426" s="68">
        <f t="shared" si="121"/>
        <v>0</v>
      </c>
      <c r="AB426" s="7" t="s">
        <v>674</v>
      </c>
      <c r="AC426" s="6" t="str">
        <f t="shared" si="122"/>
        <v>T</v>
      </c>
      <c r="AE426" s="69" t="str">
        <f t="shared" si="113"/>
        <v>20</v>
      </c>
    </row>
    <row r="427" spans="1:31" ht="20.100000000000001" customHeight="1" x14ac:dyDescent="0.25">
      <c r="A427" s="106">
        <v>372</v>
      </c>
      <c r="B427" s="107" t="s">
        <v>629</v>
      </c>
      <c r="C427" s="108"/>
      <c r="D427" s="108"/>
      <c r="E427" s="108"/>
      <c r="F427" s="107" t="s">
        <v>713</v>
      </c>
      <c r="G427" s="109"/>
      <c r="H427" s="81">
        <v>2</v>
      </c>
      <c r="I427" s="81">
        <v>5</v>
      </c>
      <c r="J427" s="81">
        <v>30</v>
      </c>
      <c r="K427" s="81">
        <f t="shared" si="111"/>
        <v>0</v>
      </c>
      <c r="L427" s="81">
        <v>0</v>
      </c>
      <c r="M427" s="81">
        <f t="shared" si="114"/>
        <v>4</v>
      </c>
      <c r="N427" s="81" t="str">
        <f t="shared" si="112"/>
        <v>08</v>
      </c>
      <c r="O427" s="110" t="s">
        <v>90</v>
      </c>
      <c r="P427" s="6" t="str">
        <f t="shared" si="110"/>
        <v>27</v>
      </c>
      <c r="Q427" s="6" t="str">
        <f t="shared" si="126"/>
        <v>tc</v>
      </c>
      <c r="R427" s="6" t="str">
        <f t="shared" si="115"/>
        <v/>
      </c>
      <c r="S427" s="6" t="str">
        <f t="shared" si="117"/>
        <v>L</v>
      </c>
      <c r="T427" s="58">
        <f t="shared" si="118"/>
        <v>1</v>
      </c>
      <c r="U427" s="58">
        <f t="shared" si="123"/>
        <v>1</v>
      </c>
      <c r="V427" s="58">
        <f t="shared" si="124"/>
        <v>1</v>
      </c>
      <c r="W427" s="58">
        <f t="shared" si="125"/>
        <v>1</v>
      </c>
      <c r="X427" s="58">
        <f t="shared" si="116"/>
        <v>0</v>
      </c>
      <c r="Y427" s="58">
        <f t="shared" si="119"/>
        <v>33</v>
      </c>
      <c r="Z427" s="6">
        <f t="shared" si="120"/>
        <v>0</v>
      </c>
      <c r="AA427" s="68">
        <f t="shared" si="121"/>
        <v>0</v>
      </c>
      <c r="AC427" s="6" t="str">
        <f t="shared" si="122"/>
        <v>L</v>
      </c>
      <c r="AE427" s="69" t="str">
        <f t="shared" si="113"/>
        <v>1</v>
      </c>
    </row>
    <row r="428" spans="1:31" ht="20.100000000000001" customHeight="1" x14ac:dyDescent="0.25">
      <c r="A428" s="106">
        <v>373</v>
      </c>
      <c r="B428" s="107" t="s">
        <v>307</v>
      </c>
      <c r="C428" s="108"/>
      <c r="D428" s="108"/>
      <c r="E428" s="108"/>
      <c r="F428" s="107" t="s">
        <v>714</v>
      </c>
      <c r="G428" s="109"/>
      <c r="H428" s="81">
        <v>2</v>
      </c>
      <c r="I428" s="81">
        <v>14</v>
      </c>
      <c r="J428" s="81">
        <v>30</v>
      </c>
      <c r="K428" s="81">
        <f t="shared" si="111"/>
        <v>0</v>
      </c>
      <c r="L428" s="81">
        <v>0</v>
      </c>
      <c r="M428" s="81">
        <f t="shared" si="114"/>
        <v>4</v>
      </c>
      <c r="N428" s="81" t="str">
        <f t="shared" si="112"/>
        <v>08</v>
      </c>
      <c r="O428" s="110" t="s">
        <v>90</v>
      </c>
      <c r="P428" s="6" t="str">
        <f t="shared" si="110"/>
        <v>27</v>
      </c>
      <c r="Q428" s="6" t="str">
        <f t="shared" si="126"/>
        <v>tc</v>
      </c>
      <c r="R428" s="6" t="str">
        <f t="shared" si="115"/>
        <v/>
      </c>
      <c r="S428" s="6" t="str">
        <f t="shared" si="117"/>
        <v>L</v>
      </c>
      <c r="T428" s="58">
        <f t="shared" si="118"/>
        <v>1</v>
      </c>
      <c r="U428" s="58">
        <f t="shared" si="123"/>
        <v>1</v>
      </c>
      <c r="V428" s="58">
        <f t="shared" si="124"/>
        <v>1</v>
      </c>
      <c r="W428" s="58">
        <f t="shared" si="125"/>
        <v>1</v>
      </c>
      <c r="X428" s="58">
        <f t="shared" si="116"/>
        <v>0</v>
      </c>
      <c r="Y428" s="58">
        <f t="shared" si="119"/>
        <v>33</v>
      </c>
      <c r="Z428" s="6">
        <f t="shared" si="120"/>
        <v>0</v>
      </c>
      <c r="AA428" s="68">
        <f t="shared" si="121"/>
        <v>0</v>
      </c>
      <c r="AC428" s="6" t="str">
        <f t="shared" si="122"/>
        <v>L</v>
      </c>
      <c r="AE428" s="69" t="str">
        <f t="shared" si="113"/>
        <v>1</v>
      </c>
    </row>
    <row r="429" spans="1:31" ht="20.100000000000001" customHeight="1" x14ac:dyDescent="0.25">
      <c r="A429" s="106">
        <v>374</v>
      </c>
      <c r="B429" s="107" t="s">
        <v>433</v>
      </c>
      <c r="C429" s="108"/>
      <c r="D429" s="108"/>
      <c r="E429" s="108"/>
      <c r="F429" s="107" t="s">
        <v>715</v>
      </c>
      <c r="G429" s="109"/>
      <c r="H429" s="81">
        <v>1</v>
      </c>
      <c r="I429" s="81">
        <v>14</v>
      </c>
      <c r="J429" s="81">
        <v>0</v>
      </c>
      <c r="K429" s="81">
        <f t="shared" si="111"/>
        <v>0</v>
      </c>
      <c r="L429" s="81">
        <v>34</v>
      </c>
      <c r="M429" s="81">
        <f t="shared" si="114"/>
        <v>0</v>
      </c>
      <c r="N429" s="81" t="str">
        <f t="shared" si="112"/>
        <v>08</v>
      </c>
      <c r="O429" s="110" t="s">
        <v>90</v>
      </c>
      <c r="P429" s="6" t="str">
        <f t="shared" si="110"/>
        <v>27</v>
      </c>
      <c r="Q429" s="6" t="str">
        <f t="shared" si="126"/>
        <v>tc</v>
      </c>
      <c r="R429" s="6" t="str">
        <f t="shared" si="115"/>
        <v/>
      </c>
      <c r="S429" s="6" t="str">
        <f t="shared" si="117"/>
        <v>T</v>
      </c>
      <c r="T429" s="58">
        <f t="shared" si="118"/>
        <v>20</v>
      </c>
      <c r="U429" s="58">
        <f t="shared" si="123"/>
        <v>1</v>
      </c>
      <c r="V429" s="58">
        <f t="shared" si="124"/>
        <v>1</v>
      </c>
      <c r="W429" s="58">
        <f t="shared" si="125"/>
        <v>1</v>
      </c>
      <c r="X429" s="58">
        <f t="shared" si="116"/>
        <v>0</v>
      </c>
      <c r="Y429" s="58">
        <f t="shared" si="119"/>
        <v>20</v>
      </c>
      <c r="Z429" s="6">
        <f t="shared" si="120"/>
        <v>0</v>
      </c>
      <c r="AA429" s="68">
        <f t="shared" si="121"/>
        <v>0</v>
      </c>
      <c r="AB429" s="7" t="s">
        <v>716</v>
      </c>
      <c r="AC429" s="6" t="str">
        <f t="shared" si="122"/>
        <v>T</v>
      </c>
      <c r="AE429" s="69" t="str">
        <f t="shared" si="113"/>
        <v>20</v>
      </c>
    </row>
    <row r="430" spans="1:31" ht="20.100000000000001" customHeight="1" x14ac:dyDescent="0.25">
      <c r="A430" s="106">
        <v>375</v>
      </c>
      <c r="B430" s="107" t="s">
        <v>314</v>
      </c>
      <c r="C430" s="108"/>
      <c r="D430" s="108"/>
      <c r="E430" s="108"/>
      <c r="F430" s="107" t="s">
        <v>717</v>
      </c>
      <c r="G430" s="109"/>
      <c r="H430" s="81">
        <v>2</v>
      </c>
      <c r="I430" s="81">
        <v>5</v>
      </c>
      <c r="J430" s="81">
        <v>30</v>
      </c>
      <c r="K430" s="81">
        <f t="shared" si="111"/>
        <v>0</v>
      </c>
      <c r="L430" s="81">
        <v>0</v>
      </c>
      <c r="M430" s="81">
        <f t="shared" si="114"/>
        <v>4</v>
      </c>
      <c r="N430" s="81" t="str">
        <f t="shared" si="112"/>
        <v>08</v>
      </c>
      <c r="O430" s="110" t="s">
        <v>90</v>
      </c>
      <c r="P430" s="6" t="str">
        <f t="shared" si="110"/>
        <v>27</v>
      </c>
      <c r="Q430" s="6" t="str">
        <f t="shared" si="126"/>
        <v>tc</v>
      </c>
      <c r="R430" s="6" t="str">
        <f t="shared" si="115"/>
        <v/>
      </c>
      <c r="S430" s="6" t="str">
        <f t="shared" si="117"/>
        <v>L</v>
      </c>
      <c r="T430" s="58">
        <f t="shared" si="118"/>
        <v>1</v>
      </c>
      <c r="U430" s="58">
        <f t="shared" si="123"/>
        <v>1</v>
      </c>
      <c r="V430" s="58">
        <f t="shared" si="124"/>
        <v>1</v>
      </c>
      <c r="W430" s="58">
        <f t="shared" si="125"/>
        <v>1</v>
      </c>
      <c r="X430" s="58">
        <f t="shared" si="116"/>
        <v>0</v>
      </c>
      <c r="Y430" s="58">
        <f t="shared" si="119"/>
        <v>33</v>
      </c>
      <c r="Z430" s="6">
        <f t="shared" si="120"/>
        <v>0</v>
      </c>
      <c r="AA430" s="68">
        <f t="shared" si="121"/>
        <v>0</v>
      </c>
      <c r="AC430" s="6" t="str">
        <f t="shared" si="122"/>
        <v>L</v>
      </c>
      <c r="AE430" s="69" t="str">
        <f t="shared" si="113"/>
        <v>1</v>
      </c>
    </row>
    <row r="431" spans="1:31" ht="20.100000000000001" customHeight="1" x14ac:dyDescent="0.25">
      <c r="A431" s="106">
        <v>376</v>
      </c>
      <c r="B431" s="107" t="s">
        <v>718</v>
      </c>
      <c r="C431" s="108"/>
      <c r="D431" s="108"/>
      <c r="E431" s="108"/>
      <c r="F431" s="107" t="s">
        <v>719</v>
      </c>
      <c r="G431" s="109"/>
      <c r="H431" s="81">
        <v>1</v>
      </c>
      <c r="I431" s="81">
        <v>1</v>
      </c>
      <c r="J431" s="81">
        <v>0</v>
      </c>
      <c r="K431" s="81">
        <f t="shared" si="111"/>
        <v>0</v>
      </c>
      <c r="L431" s="81">
        <v>48</v>
      </c>
      <c r="M431" s="81">
        <f t="shared" si="114"/>
        <v>0</v>
      </c>
      <c r="N431" s="81" t="str">
        <f t="shared" si="112"/>
        <v>09</v>
      </c>
      <c r="O431" s="110" t="s">
        <v>90</v>
      </c>
      <c r="P431" s="6" t="str">
        <f t="shared" ref="P431:P499" si="127">RIGHT(F431,2)</f>
        <v>31</v>
      </c>
      <c r="Q431" s="6" t="str">
        <f t="shared" si="126"/>
        <v>tc</v>
      </c>
      <c r="R431" s="6" t="str">
        <f t="shared" si="115"/>
        <v/>
      </c>
      <c r="S431" s="6" t="str">
        <f t="shared" si="117"/>
        <v>D</v>
      </c>
      <c r="T431" s="58">
        <f t="shared" si="118"/>
        <v>1.5</v>
      </c>
      <c r="U431" s="58">
        <f t="shared" si="123"/>
        <v>1</v>
      </c>
      <c r="V431" s="58">
        <f t="shared" si="124"/>
        <v>1</v>
      </c>
      <c r="W431" s="58">
        <f t="shared" si="125"/>
        <v>1</v>
      </c>
      <c r="X431" s="58">
        <f t="shared" si="116"/>
        <v>0</v>
      </c>
      <c r="Y431" s="58">
        <f t="shared" si="119"/>
        <v>1.5</v>
      </c>
      <c r="Z431" s="6">
        <f t="shared" si="120"/>
        <v>0</v>
      </c>
      <c r="AA431" s="68">
        <f t="shared" si="121"/>
        <v>0</v>
      </c>
      <c r="AC431" s="6" t="str">
        <f t="shared" si="122"/>
        <v>D</v>
      </c>
      <c r="AE431" s="69" t="str">
        <f t="shared" si="113"/>
        <v>1,5</v>
      </c>
    </row>
    <row r="432" spans="1:31" ht="20.100000000000001" customHeight="1" x14ac:dyDescent="0.25">
      <c r="A432" s="106">
        <v>377</v>
      </c>
      <c r="B432" s="107" t="s">
        <v>720</v>
      </c>
      <c r="C432" s="108"/>
      <c r="D432" s="108"/>
      <c r="E432" s="108"/>
      <c r="F432" s="107" t="s">
        <v>721</v>
      </c>
      <c r="G432" s="109"/>
      <c r="H432" s="81">
        <v>1</v>
      </c>
      <c r="I432" s="81">
        <v>4</v>
      </c>
      <c r="J432" s="81">
        <v>0</v>
      </c>
      <c r="K432" s="81">
        <f t="shared" si="111"/>
        <v>0</v>
      </c>
      <c r="L432" s="81">
        <v>48</v>
      </c>
      <c r="M432" s="81">
        <f t="shared" si="114"/>
        <v>0</v>
      </c>
      <c r="N432" s="81" t="str">
        <f t="shared" si="112"/>
        <v>09</v>
      </c>
      <c r="O432" s="110" t="s">
        <v>90</v>
      </c>
      <c r="P432" s="6" t="str">
        <f t="shared" si="127"/>
        <v>31</v>
      </c>
      <c r="Q432" s="6" t="str">
        <f t="shared" si="126"/>
        <v>tc</v>
      </c>
      <c r="R432" s="6" t="str">
        <f t="shared" si="115"/>
        <v/>
      </c>
      <c r="S432" s="6" t="str">
        <f t="shared" si="117"/>
        <v>D</v>
      </c>
      <c r="T432" s="58">
        <f t="shared" si="118"/>
        <v>1.5</v>
      </c>
      <c r="U432" s="58">
        <f t="shared" si="123"/>
        <v>1</v>
      </c>
      <c r="V432" s="58">
        <f t="shared" si="124"/>
        <v>1</v>
      </c>
      <c r="W432" s="58">
        <f t="shared" si="125"/>
        <v>1</v>
      </c>
      <c r="X432" s="58">
        <f t="shared" si="116"/>
        <v>0</v>
      </c>
      <c r="Y432" s="58">
        <f t="shared" si="119"/>
        <v>6</v>
      </c>
      <c r="Z432" s="6">
        <f t="shared" si="120"/>
        <v>0</v>
      </c>
      <c r="AA432" s="68">
        <f t="shared" si="121"/>
        <v>0</v>
      </c>
      <c r="AC432" s="6" t="str">
        <f t="shared" si="122"/>
        <v>D</v>
      </c>
      <c r="AE432" s="69" t="str">
        <f t="shared" si="113"/>
        <v>1,5</v>
      </c>
    </row>
    <row r="433" spans="1:31" ht="20.100000000000001" customHeight="1" x14ac:dyDescent="0.25">
      <c r="A433" s="106">
        <v>378</v>
      </c>
      <c r="B433" s="107" t="s">
        <v>722</v>
      </c>
      <c r="C433" s="108"/>
      <c r="D433" s="108"/>
      <c r="E433" s="108"/>
      <c r="F433" s="107" t="s">
        <v>723</v>
      </c>
      <c r="G433" s="109"/>
      <c r="H433" s="81">
        <v>2</v>
      </c>
      <c r="I433" s="81">
        <v>4</v>
      </c>
      <c r="J433" s="81">
        <v>28</v>
      </c>
      <c r="K433" s="81">
        <f t="shared" si="111"/>
        <v>1</v>
      </c>
      <c r="L433" s="81">
        <v>4</v>
      </c>
      <c r="M433" s="81">
        <f t="shared" si="114"/>
        <v>4</v>
      </c>
      <c r="N433" s="81" t="str">
        <f t="shared" si="112"/>
        <v>09</v>
      </c>
      <c r="O433" s="110" t="s">
        <v>90</v>
      </c>
      <c r="P433" s="6" t="str">
        <f t="shared" si="127"/>
        <v>31</v>
      </c>
      <c r="Q433" s="6" t="str">
        <f t="shared" si="126"/>
        <v>tc</v>
      </c>
      <c r="R433" s="6" t="str">
        <f t="shared" si="115"/>
        <v>tl</v>
      </c>
      <c r="S433" s="6" t="str">
        <f t="shared" si="117"/>
        <v>L</v>
      </c>
      <c r="T433" s="58">
        <f t="shared" si="118"/>
        <v>1</v>
      </c>
      <c r="U433" s="58">
        <f t="shared" si="123"/>
        <v>1</v>
      </c>
      <c r="V433" s="58">
        <f t="shared" si="124"/>
        <v>1</v>
      </c>
      <c r="W433" s="58">
        <f t="shared" si="125"/>
        <v>1</v>
      </c>
      <c r="X433" s="58">
        <f t="shared" si="116"/>
        <v>2</v>
      </c>
      <c r="Y433" s="58">
        <f t="shared" si="119"/>
        <v>33</v>
      </c>
      <c r="Z433" s="6">
        <f t="shared" si="120"/>
        <v>0</v>
      </c>
      <c r="AA433" s="68">
        <f t="shared" si="121"/>
        <v>0</v>
      </c>
      <c r="AC433" s="6" t="str">
        <f t="shared" si="122"/>
        <v>L</v>
      </c>
      <c r="AE433" s="69" t="str">
        <f t="shared" si="113"/>
        <v>1</v>
      </c>
    </row>
    <row r="434" spans="1:31" ht="20.100000000000001" customHeight="1" x14ac:dyDescent="0.25">
      <c r="A434" s="106">
        <v>379</v>
      </c>
      <c r="B434" s="107" t="s">
        <v>724</v>
      </c>
      <c r="C434" s="108"/>
      <c r="D434" s="108"/>
      <c r="E434" s="108"/>
      <c r="F434" s="107" t="s">
        <v>725</v>
      </c>
      <c r="G434" s="109"/>
      <c r="H434" s="81">
        <v>2</v>
      </c>
      <c r="I434" s="81">
        <v>4</v>
      </c>
      <c r="J434" s="81">
        <v>28</v>
      </c>
      <c r="K434" s="81">
        <f t="shared" si="111"/>
        <v>1</v>
      </c>
      <c r="L434" s="81">
        <v>4</v>
      </c>
      <c r="M434" s="81">
        <f t="shared" si="114"/>
        <v>4</v>
      </c>
      <c r="N434" s="81" t="str">
        <f t="shared" si="112"/>
        <v>09</v>
      </c>
      <c r="O434" s="110" t="s">
        <v>90</v>
      </c>
      <c r="P434" s="6" t="str">
        <f t="shared" si="127"/>
        <v>31</v>
      </c>
      <c r="Q434" s="6" t="str">
        <f t="shared" si="126"/>
        <v>tc</v>
      </c>
      <c r="R434" s="6" t="str">
        <f t="shared" si="115"/>
        <v>tl</v>
      </c>
      <c r="S434" s="6" t="str">
        <f t="shared" si="117"/>
        <v>L</v>
      </c>
      <c r="T434" s="58">
        <f t="shared" si="118"/>
        <v>1</v>
      </c>
      <c r="U434" s="58">
        <f t="shared" si="123"/>
        <v>1</v>
      </c>
      <c r="V434" s="58">
        <f t="shared" si="124"/>
        <v>1</v>
      </c>
      <c r="W434" s="58">
        <f t="shared" si="125"/>
        <v>1</v>
      </c>
      <c r="X434" s="58">
        <f t="shared" si="116"/>
        <v>2</v>
      </c>
      <c r="Y434" s="58">
        <f t="shared" si="119"/>
        <v>33</v>
      </c>
      <c r="Z434" s="6">
        <f t="shared" si="120"/>
        <v>0</v>
      </c>
      <c r="AA434" s="68">
        <f t="shared" si="121"/>
        <v>0</v>
      </c>
      <c r="AC434" s="6" t="str">
        <f t="shared" si="122"/>
        <v>L</v>
      </c>
      <c r="AE434" s="69" t="str">
        <f t="shared" si="113"/>
        <v>1</v>
      </c>
    </row>
    <row r="435" spans="1:31" ht="20.100000000000001" customHeight="1" x14ac:dyDescent="0.25">
      <c r="A435" s="106">
        <v>380</v>
      </c>
      <c r="B435" s="107" t="s">
        <v>726</v>
      </c>
      <c r="C435" s="108"/>
      <c r="D435" s="108"/>
      <c r="E435" s="108"/>
      <c r="F435" s="107" t="s">
        <v>727</v>
      </c>
      <c r="G435" s="109"/>
      <c r="H435" s="81">
        <v>2</v>
      </c>
      <c r="I435" s="81">
        <v>5</v>
      </c>
      <c r="J435" s="81">
        <v>28</v>
      </c>
      <c r="K435" s="81">
        <f t="shared" si="111"/>
        <v>1</v>
      </c>
      <c r="L435" s="81">
        <v>4</v>
      </c>
      <c r="M435" s="81">
        <f t="shared" si="114"/>
        <v>4</v>
      </c>
      <c r="N435" s="81" t="str">
        <f t="shared" si="112"/>
        <v>09</v>
      </c>
      <c r="O435" s="110" t="s">
        <v>90</v>
      </c>
      <c r="P435" s="6" t="str">
        <f t="shared" si="127"/>
        <v>31</v>
      </c>
      <c r="Q435" s="6" t="str">
        <f t="shared" si="126"/>
        <v>tc</v>
      </c>
      <c r="R435" s="6" t="str">
        <f t="shared" si="115"/>
        <v>tl</v>
      </c>
      <c r="S435" s="6" t="str">
        <f t="shared" si="117"/>
        <v>L</v>
      </c>
      <c r="T435" s="58">
        <f t="shared" si="118"/>
        <v>1</v>
      </c>
      <c r="U435" s="58">
        <f t="shared" si="123"/>
        <v>1</v>
      </c>
      <c r="V435" s="58">
        <f t="shared" si="124"/>
        <v>1</v>
      </c>
      <c r="W435" s="58">
        <f t="shared" si="125"/>
        <v>1</v>
      </c>
      <c r="X435" s="58">
        <f t="shared" si="116"/>
        <v>2</v>
      </c>
      <c r="Y435" s="58">
        <f t="shared" si="119"/>
        <v>33</v>
      </c>
      <c r="Z435" s="6">
        <f t="shared" si="120"/>
        <v>0</v>
      </c>
      <c r="AA435" s="68">
        <f t="shared" si="121"/>
        <v>0</v>
      </c>
      <c r="AC435" s="6" t="str">
        <f t="shared" si="122"/>
        <v>L</v>
      </c>
      <c r="AE435" s="69" t="str">
        <f t="shared" si="113"/>
        <v>1</v>
      </c>
    </row>
    <row r="436" spans="1:31" ht="20.100000000000001" customHeight="1" x14ac:dyDescent="0.25">
      <c r="A436" s="106">
        <v>381</v>
      </c>
      <c r="B436" s="107" t="s">
        <v>728</v>
      </c>
      <c r="C436" s="108"/>
      <c r="D436" s="108"/>
      <c r="E436" s="108"/>
      <c r="F436" s="107" t="s">
        <v>729</v>
      </c>
      <c r="G436" s="109"/>
      <c r="H436" s="81">
        <v>3</v>
      </c>
      <c r="I436" s="81">
        <v>1</v>
      </c>
      <c r="J436" s="81">
        <v>42</v>
      </c>
      <c r="K436" s="81">
        <f t="shared" si="111"/>
        <v>1</v>
      </c>
      <c r="L436" s="81">
        <v>6</v>
      </c>
      <c r="M436" s="81">
        <f t="shared" si="114"/>
        <v>6</v>
      </c>
      <c r="N436" s="81" t="str">
        <f t="shared" si="112"/>
        <v>09</v>
      </c>
      <c r="O436" s="110" t="s">
        <v>90</v>
      </c>
      <c r="P436" s="6" t="str">
        <f t="shared" si="127"/>
        <v>31</v>
      </c>
      <c r="Q436" s="6" t="str">
        <f t="shared" si="126"/>
        <v>tc</v>
      </c>
      <c r="R436" s="6" t="str">
        <f t="shared" si="115"/>
        <v>tl</v>
      </c>
      <c r="S436" s="6" t="str">
        <f t="shared" si="117"/>
        <v>L</v>
      </c>
      <c r="T436" s="58">
        <f t="shared" si="118"/>
        <v>1</v>
      </c>
      <c r="U436" s="58">
        <f t="shared" si="123"/>
        <v>1</v>
      </c>
      <c r="V436" s="58">
        <f t="shared" si="124"/>
        <v>1</v>
      </c>
      <c r="W436" s="58">
        <f t="shared" si="125"/>
        <v>1</v>
      </c>
      <c r="X436" s="58">
        <f t="shared" si="116"/>
        <v>3</v>
      </c>
      <c r="Y436" s="58">
        <f t="shared" si="119"/>
        <v>49.5</v>
      </c>
      <c r="Z436" s="6">
        <f t="shared" si="120"/>
        <v>0</v>
      </c>
      <c r="AA436" s="68">
        <f t="shared" si="121"/>
        <v>0</v>
      </c>
      <c r="AC436" s="6" t="str">
        <f t="shared" si="122"/>
        <v>L</v>
      </c>
      <c r="AE436" s="69" t="str">
        <f t="shared" si="113"/>
        <v>1</v>
      </c>
    </row>
    <row r="437" spans="1:31" ht="20.100000000000001" customHeight="1" x14ac:dyDescent="0.25">
      <c r="A437" s="106">
        <v>382</v>
      </c>
      <c r="B437" s="107" t="s">
        <v>730</v>
      </c>
      <c r="C437" s="108"/>
      <c r="D437" s="108"/>
      <c r="E437" s="108"/>
      <c r="F437" s="107" t="s">
        <v>731</v>
      </c>
      <c r="G437" s="109"/>
      <c r="H437" s="81">
        <v>3</v>
      </c>
      <c r="I437" s="81">
        <v>1</v>
      </c>
      <c r="J437" s="81">
        <v>42</v>
      </c>
      <c r="K437" s="81">
        <f t="shared" si="111"/>
        <v>1</v>
      </c>
      <c r="L437" s="81">
        <v>6</v>
      </c>
      <c r="M437" s="81">
        <f t="shared" si="114"/>
        <v>6</v>
      </c>
      <c r="N437" s="81" t="str">
        <f t="shared" si="112"/>
        <v>09</v>
      </c>
      <c r="O437" s="110" t="s">
        <v>90</v>
      </c>
      <c r="P437" s="6" t="str">
        <f t="shared" si="127"/>
        <v>31</v>
      </c>
      <c r="Q437" s="6" t="str">
        <f t="shared" si="126"/>
        <v>tc</v>
      </c>
      <c r="R437" s="6" t="str">
        <f t="shared" si="115"/>
        <v>tl</v>
      </c>
      <c r="S437" s="6" t="str">
        <f t="shared" si="117"/>
        <v>L</v>
      </c>
      <c r="T437" s="58">
        <f t="shared" si="118"/>
        <v>1</v>
      </c>
      <c r="U437" s="58">
        <f t="shared" si="123"/>
        <v>1</v>
      </c>
      <c r="V437" s="58">
        <f t="shared" si="124"/>
        <v>1</v>
      </c>
      <c r="W437" s="58">
        <f t="shared" si="125"/>
        <v>1</v>
      </c>
      <c r="X437" s="58">
        <f t="shared" si="116"/>
        <v>3</v>
      </c>
      <c r="Y437" s="58">
        <f t="shared" si="119"/>
        <v>49.5</v>
      </c>
      <c r="Z437" s="6">
        <f t="shared" si="120"/>
        <v>0</v>
      </c>
      <c r="AA437" s="68">
        <f t="shared" si="121"/>
        <v>0</v>
      </c>
      <c r="AC437" s="6" t="str">
        <f t="shared" si="122"/>
        <v>L</v>
      </c>
      <c r="AE437" s="69" t="str">
        <f t="shared" si="113"/>
        <v>1</v>
      </c>
    </row>
    <row r="438" spans="1:31" ht="20.100000000000001" customHeight="1" x14ac:dyDescent="0.25">
      <c r="A438" s="106">
        <v>383</v>
      </c>
      <c r="B438" s="107" t="s">
        <v>732</v>
      </c>
      <c r="C438" s="108"/>
      <c r="D438" s="108"/>
      <c r="E438" s="108"/>
      <c r="F438" s="107" t="s">
        <v>733</v>
      </c>
      <c r="G438" s="109"/>
      <c r="H438" s="81">
        <v>2</v>
      </c>
      <c r="I438" s="81">
        <v>5</v>
      </c>
      <c r="J438" s="81">
        <v>28</v>
      </c>
      <c r="K438" s="81">
        <f t="shared" si="111"/>
        <v>1</v>
      </c>
      <c r="L438" s="81">
        <v>4</v>
      </c>
      <c r="M438" s="81">
        <f t="shared" si="114"/>
        <v>4</v>
      </c>
      <c r="N438" s="81" t="str">
        <f t="shared" si="112"/>
        <v>09</v>
      </c>
      <c r="O438" s="110" t="s">
        <v>90</v>
      </c>
      <c r="P438" s="6" t="str">
        <f t="shared" si="127"/>
        <v>31</v>
      </c>
      <c r="Q438" s="6" t="str">
        <f t="shared" si="126"/>
        <v>tc</v>
      </c>
      <c r="R438" s="6" t="str">
        <f t="shared" si="115"/>
        <v>tl</v>
      </c>
      <c r="S438" s="6" t="str">
        <f t="shared" si="117"/>
        <v>L</v>
      </c>
      <c r="T438" s="58">
        <f t="shared" si="118"/>
        <v>1</v>
      </c>
      <c r="U438" s="58">
        <f t="shared" si="123"/>
        <v>1</v>
      </c>
      <c r="V438" s="58">
        <f t="shared" si="124"/>
        <v>1</v>
      </c>
      <c r="W438" s="58">
        <f t="shared" si="125"/>
        <v>1</v>
      </c>
      <c r="X438" s="58">
        <f t="shared" si="116"/>
        <v>2</v>
      </c>
      <c r="Y438" s="58">
        <f t="shared" si="119"/>
        <v>33</v>
      </c>
      <c r="Z438" s="6">
        <f t="shared" si="120"/>
        <v>0</v>
      </c>
      <c r="AA438" s="68">
        <f t="shared" si="121"/>
        <v>0</v>
      </c>
      <c r="AC438" s="6" t="str">
        <f t="shared" si="122"/>
        <v>L</v>
      </c>
      <c r="AE438" s="69" t="str">
        <f t="shared" si="113"/>
        <v>1</v>
      </c>
    </row>
    <row r="439" spans="1:31" ht="20.100000000000001" customHeight="1" x14ac:dyDescent="0.25">
      <c r="A439" s="106">
        <v>384</v>
      </c>
      <c r="B439" s="107" t="s">
        <v>734</v>
      </c>
      <c r="C439" s="108"/>
      <c r="D439" s="108"/>
      <c r="E439" s="108"/>
      <c r="F439" s="107" t="s">
        <v>735</v>
      </c>
      <c r="G439" s="109"/>
      <c r="H439" s="81">
        <v>2</v>
      </c>
      <c r="I439" s="81">
        <v>4</v>
      </c>
      <c r="J439" s="81">
        <v>28</v>
      </c>
      <c r="K439" s="81">
        <f t="shared" si="111"/>
        <v>1</v>
      </c>
      <c r="L439" s="81">
        <v>4</v>
      </c>
      <c r="M439" s="81">
        <f t="shared" si="114"/>
        <v>4</v>
      </c>
      <c r="N439" s="81" t="str">
        <f t="shared" si="112"/>
        <v>09</v>
      </c>
      <c r="O439" s="110" t="s">
        <v>90</v>
      </c>
      <c r="P439" s="6" t="str">
        <f t="shared" si="127"/>
        <v>31</v>
      </c>
      <c r="Q439" s="6" t="str">
        <f t="shared" si="126"/>
        <v>tc</v>
      </c>
      <c r="R439" s="6" t="str">
        <f t="shared" si="115"/>
        <v>tl</v>
      </c>
      <c r="S439" s="6" t="str">
        <f t="shared" si="117"/>
        <v>L</v>
      </c>
      <c r="T439" s="58">
        <f t="shared" si="118"/>
        <v>1</v>
      </c>
      <c r="U439" s="58">
        <f t="shared" si="123"/>
        <v>1</v>
      </c>
      <c r="V439" s="58">
        <f t="shared" si="124"/>
        <v>1</v>
      </c>
      <c r="W439" s="58">
        <f t="shared" si="125"/>
        <v>1</v>
      </c>
      <c r="X439" s="58">
        <f t="shared" si="116"/>
        <v>2</v>
      </c>
      <c r="Y439" s="58">
        <f t="shared" si="119"/>
        <v>33</v>
      </c>
      <c r="Z439" s="6">
        <f t="shared" si="120"/>
        <v>0</v>
      </c>
      <c r="AA439" s="68">
        <f t="shared" si="121"/>
        <v>0</v>
      </c>
      <c r="AC439" s="6" t="str">
        <f t="shared" si="122"/>
        <v>L</v>
      </c>
      <c r="AE439" s="69" t="str">
        <f t="shared" si="113"/>
        <v>1</v>
      </c>
    </row>
    <row r="440" spans="1:31" ht="20.100000000000001" customHeight="1" x14ac:dyDescent="0.25">
      <c r="A440" s="106">
        <v>385</v>
      </c>
      <c r="B440" s="107" t="s">
        <v>736</v>
      </c>
      <c r="C440" s="108"/>
      <c r="D440" s="108"/>
      <c r="E440" s="108"/>
      <c r="F440" s="107" t="s">
        <v>737</v>
      </c>
      <c r="G440" s="109"/>
      <c r="H440" s="81">
        <v>2</v>
      </c>
      <c r="I440" s="81">
        <v>4</v>
      </c>
      <c r="J440" s="81">
        <v>28</v>
      </c>
      <c r="K440" s="81">
        <f t="shared" si="111"/>
        <v>1</v>
      </c>
      <c r="L440" s="81">
        <v>4</v>
      </c>
      <c r="M440" s="81">
        <f t="shared" si="114"/>
        <v>4</v>
      </c>
      <c r="N440" s="81" t="str">
        <f t="shared" si="112"/>
        <v>09</v>
      </c>
      <c r="O440" s="110" t="s">
        <v>90</v>
      </c>
      <c r="P440" s="6" t="str">
        <f t="shared" si="127"/>
        <v>31</v>
      </c>
      <c r="Q440" s="6" t="str">
        <f t="shared" si="126"/>
        <v>tc</v>
      </c>
      <c r="R440" s="6" t="str">
        <f t="shared" si="115"/>
        <v>tl</v>
      </c>
      <c r="S440" s="6" t="str">
        <f t="shared" si="117"/>
        <v>L</v>
      </c>
      <c r="T440" s="58">
        <f t="shared" si="118"/>
        <v>1</v>
      </c>
      <c r="U440" s="58">
        <f t="shared" si="123"/>
        <v>1</v>
      </c>
      <c r="V440" s="58">
        <f t="shared" si="124"/>
        <v>1</v>
      </c>
      <c r="W440" s="58">
        <f t="shared" si="125"/>
        <v>1</v>
      </c>
      <c r="X440" s="58">
        <f t="shared" si="116"/>
        <v>2</v>
      </c>
      <c r="Y440" s="58">
        <f t="shared" si="119"/>
        <v>33</v>
      </c>
      <c r="Z440" s="6">
        <f t="shared" si="120"/>
        <v>0</v>
      </c>
      <c r="AA440" s="68">
        <f t="shared" si="121"/>
        <v>0</v>
      </c>
      <c r="AC440" s="6" t="str">
        <f t="shared" si="122"/>
        <v>L</v>
      </c>
      <c r="AE440" s="69" t="str">
        <f t="shared" si="113"/>
        <v>1</v>
      </c>
    </row>
    <row r="441" spans="1:31" ht="20.100000000000001" customHeight="1" thickBot="1" x14ac:dyDescent="0.3">
      <c r="A441" s="106">
        <v>386</v>
      </c>
      <c r="B441" s="94" t="s">
        <v>738</v>
      </c>
      <c r="C441" s="95"/>
      <c r="D441" s="95"/>
      <c r="E441" s="95"/>
      <c r="F441" s="94" t="s">
        <v>739</v>
      </c>
      <c r="G441" s="96"/>
      <c r="H441" s="97">
        <v>2</v>
      </c>
      <c r="I441" s="97">
        <v>5</v>
      </c>
      <c r="J441" s="97">
        <v>28</v>
      </c>
      <c r="K441" s="97">
        <f t="shared" si="111"/>
        <v>1</v>
      </c>
      <c r="L441" s="97">
        <v>4</v>
      </c>
      <c r="M441" s="97">
        <f t="shared" si="114"/>
        <v>4</v>
      </c>
      <c r="N441" s="97" t="str">
        <f t="shared" si="112"/>
        <v>09</v>
      </c>
      <c r="O441" s="98" t="s">
        <v>90</v>
      </c>
      <c r="P441" s="6" t="str">
        <f t="shared" si="127"/>
        <v>31</v>
      </c>
      <c r="Q441" s="6" t="str">
        <f t="shared" si="126"/>
        <v>tc</v>
      </c>
      <c r="R441" s="6" t="str">
        <f t="shared" si="115"/>
        <v>tl</v>
      </c>
      <c r="S441" s="6" t="str">
        <f t="shared" si="117"/>
        <v>L</v>
      </c>
      <c r="T441" s="58">
        <f t="shared" si="118"/>
        <v>1</v>
      </c>
      <c r="U441" s="58">
        <f t="shared" si="123"/>
        <v>1</v>
      </c>
      <c r="V441" s="58">
        <f t="shared" si="124"/>
        <v>1</v>
      </c>
      <c r="W441" s="58">
        <f t="shared" si="125"/>
        <v>1</v>
      </c>
      <c r="X441" s="58">
        <f t="shared" si="116"/>
        <v>2</v>
      </c>
      <c r="Y441" s="58">
        <f t="shared" si="119"/>
        <v>33</v>
      </c>
      <c r="Z441" s="6">
        <f t="shared" si="120"/>
        <v>0</v>
      </c>
      <c r="AA441" s="68">
        <f t="shared" si="121"/>
        <v>0</v>
      </c>
      <c r="AC441" s="6" t="str">
        <f t="shared" si="122"/>
        <v>L</v>
      </c>
      <c r="AE441" s="69" t="str">
        <f t="shared" si="113"/>
        <v>1</v>
      </c>
    </row>
    <row r="442" spans="1:31" ht="6" customHeight="1" x14ac:dyDescent="0.25">
      <c r="A442" s="99"/>
      <c r="B442" s="100"/>
      <c r="C442" s="101"/>
      <c r="D442" s="101"/>
      <c r="E442" s="101"/>
      <c r="F442" s="100"/>
      <c r="G442" s="102"/>
      <c r="H442" s="99"/>
      <c r="I442" s="99"/>
      <c r="J442" s="99"/>
      <c r="K442" s="99"/>
      <c r="L442" s="99"/>
      <c r="M442" s="99"/>
      <c r="N442" s="99"/>
      <c r="O442" s="99"/>
      <c r="P442" s="6" t="str">
        <f t="shared" si="127"/>
        <v/>
      </c>
      <c r="Q442" s="6" t="str">
        <f t="shared" si="126"/>
        <v/>
      </c>
      <c r="R442" s="6" t="str">
        <f t="shared" si="115"/>
        <v/>
      </c>
      <c r="S442" s="6" t="str">
        <f t="shared" si="117"/>
        <v/>
      </c>
      <c r="T442" s="58">
        <f t="shared" si="118"/>
        <v>1</v>
      </c>
      <c r="U442" s="58">
        <f t="shared" si="123"/>
        <v>1</v>
      </c>
      <c r="V442" s="58">
        <f t="shared" si="124"/>
        <v>1</v>
      </c>
      <c r="W442" s="58">
        <f t="shared" si="125"/>
        <v>1</v>
      </c>
      <c r="X442" s="58">
        <f t="shared" si="116"/>
        <v>0</v>
      </c>
      <c r="Y442" s="58" t="b">
        <f t="shared" si="119"/>
        <v>0</v>
      </c>
      <c r="Z442" s="6" t="b">
        <f t="shared" si="120"/>
        <v>0</v>
      </c>
      <c r="AA442" s="68">
        <f t="shared" si="121"/>
        <v>0</v>
      </c>
      <c r="AC442" s="6" t="str">
        <f t="shared" si="122"/>
        <v/>
      </c>
    </row>
    <row r="443" spans="1:31" ht="24.95" customHeight="1" x14ac:dyDescent="0.25">
      <c r="A443" s="120" t="s">
        <v>740</v>
      </c>
      <c r="B443" s="120"/>
      <c r="C443" s="121"/>
      <c r="D443" s="121"/>
      <c r="E443" s="121"/>
      <c r="F443" s="120"/>
      <c r="G443" s="122"/>
      <c r="H443" s="120"/>
      <c r="I443" s="120"/>
      <c r="J443" s="120"/>
      <c r="K443" s="120"/>
      <c r="L443" s="120"/>
      <c r="M443" s="120"/>
      <c r="N443" s="120"/>
      <c r="O443" s="120"/>
      <c r="P443" s="6" t="str">
        <f t="shared" si="127"/>
        <v/>
      </c>
      <c r="Q443" s="6" t="str">
        <f t="shared" si="126"/>
        <v/>
      </c>
      <c r="R443" s="6" t="str">
        <f t="shared" si="115"/>
        <v/>
      </c>
      <c r="S443" s="6" t="str">
        <f t="shared" si="117"/>
        <v/>
      </c>
      <c r="T443" s="58">
        <f t="shared" si="118"/>
        <v>1</v>
      </c>
      <c r="U443" s="58">
        <f t="shared" si="123"/>
        <v>1</v>
      </c>
      <c r="V443" s="58">
        <f t="shared" si="124"/>
        <v>1</v>
      </c>
      <c r="W443" s="58">
        <f t="shared" si="125"/>
        <v>1</v>
      </c>
      <c r="X443" s="58">
        <f t="shared" si="116"/>
        <v>0</v>
      </c>
      <c r="Y443" s="58" t="b">
        <f t="shared" si="119"/>
        <v>0</v>
      </c>
      <c r="Z443" s="6" t="b">
        <f t="shared" si="120"/>
        <v>0</v>
      </c>
      <c r="AA443" s="68">
        <f t="shared" si="121"/>
        <v>0</v>
      </c>
      <c r="AC443" s="6" t="str">
        <f t="shared" si="122"/>
        <v/>
      </c>
    </row>
    <row r="444" spans="1:31" ht="9" customHeight="1" thickBot="1" x14ac:dyDescent="0.3">
      <c r="A444" s="142"/>
      <c r="B444" s="142"/>
      <c r="C444" s="143"/>
      <c r="D444" s="143"/>
      <c r="E444" s="143"/>
      <c r="F444" s="142"/>
      <c r="G444" s="144"/>
      <c r="H444" s="142"/>
      <c r="I444" s="142"/>
      <c r="J444" s="142"/>
      <c r="K444" s="142"/>
      <c r="L444" s="142"/>
      <c r="M444" s="142"/>
      <c r="N444" s="142"/>
      <c r="O444" s="142"/>
      <c r="P444" s="6" t="str">
        <f t="shared" si="127"/>
        <v/>
      </c>
      <c r="Q444" s="6" t="str">
        <f t="shared" si="126"/>
        <v/>
      </c>
      <c r="R444" s="6" t="str">
        <f t="shared" si="115"/>
        <v/>
      </c>
      <c r="S444" s="6" t="str">
        <f t="shared" si="117"/>
        <v/>
      </c>
      <c r="T444" s="58">
        <f t="shared" si="118"/>
        <v>1</v>
      </c>
      <c r="U444" s="58">
        <f t="shared" si="123"/>
        <v>1</v>
      </c>
      <c r="V444" s="58">
        <f t="shared" si="124"/>
        <v>1</v>
      </c>
      <c r="W444" s="58">
        <f t="shared" si="125"/>
        <v>1</v>
      </c>
      <c r="X444" s="58">
        <f t="shared" si="116"/>
        <v>0</v>
      </c>
      <c r="Y444" s="58" t="b">
        <f t="shared" si="119"/>
        <v>0</v>
      </c>
      <c r="Z444" s="6" t="b">
        <f t="shared" si="120"/>
        <v>0</v>
      </c>
      <c r="AA444" s="68">
        <f t="shared" si="121"/>
        <v>0</v>
      </c>
      <c r="AC444" s="6" t="str">
        <f t="shared" si="122"/>
        <v/>
      </c>
    </row>
    <row r="445" spans="1:31" ht="18.95" customHeight="1" x14ac:dyDescent="0.25">
      <c r="A445" s="129" t="s">
        <v>40</v>
      </c>
      <c r="B445" s="130" t="s">
        <v>41</v>
      </c>
      <c r="C445" s="130" t="s">
        <v>42</v>
      </c>
      <c r="D445" s="130" t="s">
        <v>43</v>
      </c>
      <c r="E445" s="130" t="s">
        <v>44</v>
      </c>
      <c r="F445" s="130" t="s">
        <v>45</v>
      </c>
      <c r="G445" s="130" t="s">
        <v>46</v>
      </c>
      <c r="H445" s="130" t="s">
        <v>47</v>
      </c>
      <c r="I445" s="131" t="s">
        <v>48</v>
      </c>
      <c r="J445" s="132"/>
      <c r="K445" s="131" t="s">
        <v>49</v>
      </c>
      <c r="L445" s="132"/>
      <c r="M445" s="130" t="s">
        <v>50</v>
      </c>
      <c r="N445" s="130" t="s">
        <v>51</v>
      </c>
      <c r="O445" s="133" t="s">
        <v>52</v>
      </c>
      <c r="P445" s="6" t="str">
        <f t="shared" si="127"/>
        <v>ần</v>
      </c>
      <c r="Q445" s="6" t="str">
        <f t="shared" si="126"/>
        <v/>
      </c>
      <c r="R445" s="6" t="str">
        <f t="shared" si="115"/>
        <v/>
      </c>
      <c r="S445" s="6" t="str">
        <f t="shared" si="117"/>
        <v xml:space="preserve"> </v>
      </c>
      <c r="T445" s="58">
        <f t="shared" si="118"/>
        <v>1</v>
      </c>
      <c r="U445" s="58">
        <f t="shared" si="123"/>
        <v>1</v>
      </c>
      <c r="V445" s="58">
        <f t="shared" si="124"/>
        <v>1</v>
      </c>
      <c r="W445" s="58">
        <f t="shared" si="125"/>
        <v>1</v>
      </c>
      <c r="X445" s="58">
        <f t="shared" si="116"/>
        <v>0</v>
      </c>
      <c r="Y445" s="58" t="b">
        <f t="shared" si="119"/>
        <v>0</v>
      </c>
      <c r="Z445" s="6" t="b">
        <f t="shared" si="120"/>
        <v>0</v>
      </c>
      <c r="AA445" s="68">
        <f t="shared" si="121"/>
        <v>0</v>
      </c>
      <c r="AC445" s="6" t="str">
        <f t="shared" si="122"/>
        <v xml:space="preserve"> </v>
      </c>
    </row>
    <row r="446" spans="1:31" ht="57" customHeight="1" x14ac:dyDescent="0.25">
      <c r="A446" s="134"/>
      <c r="B446" s="135"/>
      <c r="C446" s="135"/>
      <c r="D446" s="135"/>
      <c r="E446" s="135"/>
      <c r="F446" s="135"/>
      <c r="G446" s="135"/>
      <c r="H446" s="135"/>
      <c r="I446" s="56" t="s">
        <v>53</v>
      </c>
      <c r="J446" s="56" t="s">
        <v>54</v>
      </c>
      <c r="K446" s="56" t="s">
        <v>55</v>
      </c>
      <c r="L446" s="56" t="s">
        <v>56</v>
      </c>
      <c r="M446" s="135"/>
      <c r="N446" s="135"/>
      <c r="O446" s="136"/>
      <c r="P446" s="6" t="str">
        <f t="shared" si="127"/>
        <v/>
      </c>
      <c r="Q446" s="6" t="str">
        <f t="shared" si="126"/>
        <v/>
      </c>
      <c r="R446" s="6" t="str">
        <f t="shared" si="115"/>
        <v/>
      </c>
      <c r="S446" s="6" t="str">
        <f t="shared" si="117"/>
        <v/>
      </c>
      <c r="T446" s="58">
        <f t="shared" si="118"/>
        <v>1</v>
      </c>
      <c r="U446" s="58">
        <f t="shared" si="123"/>
        <v>1</v>
      </c>
      <c r="V446" s="58">
        <f t="shared" si="124"/>
        <v>1</v>
      </c>
      <c r="W446" s="58">
        <f t="shared" si="125"/>
        <v>1</v>
      </c>
      <c r="X446" s="58">
        <f t="shared" si="116"/>
        <v>0</v>
      </c>
      <c r="Y446" s="58" t="b">
        <f t="shared" si="119"/>
        <v>0</v>
      </c>
      <c r="Z446" s="6" t="b">
        <f t="shared" si="120"/>
        <v>0</v>
      </c>
      <c r="AA446" s="68">
        <f t="shared" si="121"/>
        <v>0</v>
      </c>
      <c r="AC446" s="6" t="str">
        <f t="shared" si="122"/>
        <v/>
      </c>
    </row>
    <row r="447" spans="1:31" ht="18.95" customHeight="1" x14ac:dyDescent="0.25">
      <c r="A447" s="62">
        <v>387</v>
      </c>
      <c r="B447" s="63" t="s">
        <v>468</v>
      </c>
      <c r="C447" s="64"/>
      <c r="D447" s="64"/>
      <c r="E447" s="64"/>
      <c r="F447" s="63" t="s">
        <v>741</v>
      </c>
      <c r="G447" s="65"/>
      <c r="H447" s="66">
        <v>2</v>
      </c>
      <c r="I447" s="66">
        <v>25</v>
      </c>
      <c r="J447" s="66">
        <v>22</v>
      </c>
      <c r="K447" s="66">
        <f t="shared" ref="K447:K462" si="128">IF(AND(VALUE(N447)=2,J447&gt;0,L447&gt;0,I447&gt;40),2,IF(AND(VALUE(N447)=2,J447&gt;0,L447&gt;0,I447&lt;=40),1,IF(AND(VALUE(N447)&gt;2,J447&gt;0,L447&gt;0,I447&lt;=55),1,IF(AND(VALUE(N447)&gt;2,J447&gt;0,L447&gt;0,I447&gt;55),2,0))))</f>
        <v>1</v>
      </c>
      <c r="L447" s="145">
        <v>16</v>
      </c>
      <c r="M447" s="66">
        <f>IF(AND(VALUE(N447)&gt;1,J447&gt;0),H447*2,0)</f>
        <v>4</v>
      </c>
      <c r="N447" s="66" t="str">
        <f t="shared" ref="N447:N462" si="129">IF(RIGHT(B447,1)="c",MID(B447,4,2),MID(B447,5,2))</f>
        <v>03</v>
      </c>
      <c r="O447" s="146" t="s">
        <v>190</v>
      </c>
      <c r="P447" s="6" t="str">
        <f t="shared" si="127"/>
        <v>33</v>
      </c>
      <c r="Q447" s="6" t="str">
        <f t="shared" si="126"/>
        <v>tc</v>
      </c>
      <c r="R447" s="6" t="str">
        <f t="shared" si="115"/>
        <v>tl</v>
      </c>
      <c r="S447" s="6" t="str">
        <f t="shared" si="117"/>
        <v>L</v>
      </c>
      <c r="T447" s="58">
        <f t="shared" si="118"/>
        <v>1</v>
      </c>
      <c r="U447" s="58">
        <f t="shared" si="123"/>
        <v>1</v>
      </c>
      <c r="V447" s="58">
        <f t="shared" si="124"/>
        <v>1</v>
      </c>
      <c r="W447" s="58">
        <f t="shared" si="125"/>
        <v>1</v>
      </c>
      <c r="X447" s="58">
        <f t="shared" si="116"/>
        <v>8</v>
      </c>
      <c r="Y447" s="58">
        <f t="shared" si="119"/>
        <v>33</v>
      </c>
      <c r="Z447" s="6">
        <f t="shared" si="120"/>
        <v>0</v>
      </c>
      <c r="AA447" s="68">
        <f t="shared" si="121"/>
        <v>0</v>
      </c>
      <c r="AC447" s="6" t="str">
        <f t="shared" si="122"/>
        <v>L</v>
      </c>
      <c r="AE447" s="69" t="str">
        <f t="shared" ref="AE447:AE462" si="130">IF(AND(Q447="tc",AC447="t",N447&lt;&gt;"01"),VLOOKUP(I447,$AO$2:$AP$4,2,1),"")&amp;IF(AND(Q447="tc",AC447="t",N447="01"),VLOOKUP(I447,$AX$2:$AY$4,2,1),"")&amp;IF(AND(Q447="tc",AC447="l",N447&lt;&gt;""),VLOOKUP(I447,$AF$2:$AG$7,2,1),"")&amp;IF(AND(Q447="n",AC447="m",OR(N447="06",N447="07",N447="08")),VLOOKUP(I447,$BD$2:$BE$4,2,1),"")&amp;IF(AND(Q447="n",AC447="m",OR(N447="05",N447="09")),VLOOKUP(I447,$BG$2:$BH$4,2,1),"")&amp;IF(AND(Q447="n",AC447="l",N447&lt;&gt;"01"),VLOOKUP(I447,$BA$2:$BB$6,2,1),"")&amp;IF(AND(Q447="n",AC447="l",N447="01"),VLOOKUP(I447,$BJ$2:$BK$3,2,1),"")&amp;IF(AC447="d",VLOOKUP(H447,$BM$2:$BN$3,2,1),"")</f>
        <v>1</v>
      </c>
    </row>
    <row r="448" spans="1:31" ht="18.95" customHeight="1" x14ac:dyDescent="0.25">
      <c r="A448" s="106">
        <v>388</v>
      </c>
      <c r="B448" s="107" t="s">
        <v>742</v>
      </c>
      <c r="C448" s="108"/>
      <c r="D448" s="108"/>
      <c r="E448" s="108"/>
      <c r="F448" s="107" t="s">
        <v>743</v>
      </c>
      <c r="G448" s="109"/>
      <c r="H448" s="81">
        <v>3</v>
      </c>
      <c r="I448" s="81">
        <v>25</v>
      </c>
      <c r="J448" s="81">
        <v>45</v>
      </c>
      <c r="K448" s="81">
        <f t="shared" si="128"/>
        <v>0</v>
      </c>
      <c r="L448" s="147">
        <v>0</v>
      </c>
      <c r="M448" s="81">
        <f t="shared" ref="M448:M462" si="131">IF(AND(VALUE(N448)&gt;1,J448&gt;0),H448*2,0)</f>
        <v>6</v>
      </c>
      <c r="N448" s="81" t="str">
        <f t="shared" si="129"/>
        <v>04</v>
      </c>
      <c r="O448" s="148" t="s">
        <v>190</v>
      </c>
      <c r="P448" s="6" t="str">
        <f t="shared" si="127"/>
        <v>33</v>
      </c>
      <c r="Q448" s="6" t="str">
        <f t="shared" si="126"/>
        <v>tc</v>
      </c>
      <c r="R448" s="6" t="str">
        <f t="shared" si="115"/>
        <v/>
      </c>
      <c r="S448" s="6" t="str">
        <f t="shared" si="117"/>
        <v>L</v>
      </c>
      <c r="T448" s="58">
        <f t="shared" si="118"/>
        <v>1</v>
      </c>
      <c r="U448" s="58">
        <f t="shared" si="123"/>
        <v>1</v>
      </c>
      <c r="V448" s="58">
        <f t="shared" si="124"/>
        <v>1</v>
      </c>
      <c r="W448" s="58">
        <f t="shared" si="125"/>
        <v>1</v>
      </c>
      <c r="X448" s="58">
        <f t="shared" si="116"/>
        <v>0</v>
      </c>
      <c r="Y448" s="58">
        <f t="shared" si="119"/>
        <v>49.5</v>
      </c>
      <c r="Z448" s="6">
        <f t="shared" si="120"/>
        <v>0</v>
      </c>
      <c r="AA448" s="68">
        <f t="shared" si="121"/>
        <v>0</v>
      </c>
      <c r="AC448" s="6" t="str">
        <f t="shared" si="122"/>
        <v>L</v>
      </c>
      <c r="AE448" s="69" t="str">
        <f t="shared" si="130"/>
        <v>1</v>
      </c>
    </row>
    <row r="449" spans="1:31" ht="18.95" customHeight="1" x14ac:dyDescent="0.25">
      <c r="A449" s="106">
        <v>389</v>
      </c>
      <c r="B449" s="107" t="s">
        <v>357</v>
      </c>
      <c r="C449" s="108"/>
      <c r="D449" s="108"/>
      <c r="E449" s="108"/>
      <c r="F449" s="107" t="s">
        <v>744</v>
      </c>
      <c r="G449" s="109"/>
      <c r="H449" s="81">
        <v>2</v>
      </c>
      <c r="I449" s="81">
        <v>3</v>
      </c>
      <c r="J449" s="81">
        <v>26</v>
      </c>
      <c r="K449" s="81">
        <f t="shared" si="128"/>
        <v>1</v>
      </c>
      <c r="L449" s="147">
        <v>8</v>
      </c>
      <c r="M449" s="81">
        <f t="shared" si="131"/>
        <v>4</v>
      </c>
      <c r="N449" s="81" t="str">
        <f t="shared" si="129"/>
        <v>06</v>
      </c>
      <c r="O449" s="148" t="s">
        <v>190</v>
      </c>
      <c r="P449" s="6" t="str">
        <f t="shared" si="127"/>
        <v>33</v>
      </c>
      <c r="Q449" s="6" t="str">
        <f t="shared" si="126"/>
        <v>tc</v>
      </c>
      <c r="R449" s="6" t="str">
        <f t="shared" si="115"/>
        <v>tn</v>
      </c>
      <c r="S449" s="6" t="str">
        <f t="shared" si="117"/>
        <v>L</v>
      </c>
      <c r="T449" s="58">
        <f t="shared" si="118"/>
        <v>1</v>
      </c>
      <c r="U449" s="58">
        <f t="shared" si="123"/>
        <v>1</v>
      </c>
      <c r="V449" s="58">
        <f t="shared" si="124"/>
        <v>1</v>
      </c>
      <c r="W449" s="58">
        <f t="shared" si="125"/>
        <v>1</v>
      </c>
      <c r="X449" s="58">
        <f t="shared" si="116"/>
        <v>4</v>
      </c>
      <c r="Y449" s="58">
        <f t="shared" si="119"/>
        <v>33</v>
      </c>
      <c r="Z449" s="6">
        <f t="shared" si="120"/>
        <v>0</v>
      </c>
      <c r="AA449" s="68">
        <f t="shared" si="121"/>
        <v>0</v>
      </c>
      <c r="AC449" s="6" t="str">
        <f t="shared" si="122"/>
        <v>L</v>
      </c>
      <c r="AE449" s="69" t="str">
        <f t="shared" si="130"/>
        <v>1</v>
      </c>
    </row>
    <row r="450" spans="1:31" ht="18.95" customHeight="1" x14ac:dyDescent="0.25">
      <c r="A450" s="106">
        <v>390</v>
      </c>
      <c r="B450" s="107" t="s">
        <v>359</v>
      </c>
      <c r="C450" s="108"/>
      <c r="D450" s="108"/>
      <c r="E450" s="108"/>
      <c r="F450" s="107" t="s">
        <v>745</v>
      </c>
      <c r="G450" s="109"/>
      <c r="H450" s="81">
        <v>2</v>
      </c>
      <c r="I450" s="81">
        <v>13</v>
      </c>
      <c r="J450" s="81">
        <v>30</v>
      </c>
      <c r="K450" s="81">
        <f t="shared" si="128"/>
        <v>0</v>
      </c>
      <c r="L450" s="147">
        <v>0</v>
      </c>
      <c r="M450" s="81">
        <f t="shared" si="131"/>
        <v>4</v>
      </c>
      <c r="N450" s="81" t="str">
        <f t="shared" si="129"/>
        <v>06</v>
      </c>
      <c r="O450" s="148" t="s">
        <v>190</v>
      </c>
      <c r="P450" s="6" t="str">
        <f t="shared" si="127"/>
        <v>33</v>
      </c>
      <c r="Q450" s="6" t="str">
        <f t="shared" si="126"/>
        <v>tc</v>
      </c>
      <c r="R450" s="6" t="str">
        <f t="shared" si="115"/>
        <v/>
      </c>
      <c r="S450" s="6" t="str">
        <f t="shared" si="117"/>
        <v>L</v>
      </c>
      <c r="T450" s="58">
        <f t="shared" si="118"/>
        <v>1</v>
      </c>
      <c r="U450" s="58">
        <f t="shared" si="123"/>
        <v>1</v>
      </c>
      <c r="V450" s="58">
        <f t="shared" si="124"/>
        <v>1</v>
      </c>
      <c r="W450" s="58">
        <f t="shared" si="125"/>
        <v>1</v>
      </c>
      <c r="X450" s="58">
        <f t="shared" si="116"/>
        <v>0</v>
      </c>
      <c r="Y450" s="58">
        <f t="shared" si="119"/>
        <v>33</v>
      </c>
      <c r="Z450" s="6">
        <f t="shared" si="120"/>
        <v>0</v>
      </c>
      <c r="AA450" s="68">
        <f t="shared" si="121"/>
        <v>0</v>
      </c>
      <c r="AC450" s="6" t="str">
        <f t="shared" si="122"/>
        <v>L</v>
      </c>
      <c r="AE450" s="69" t="str">
        <f t="shared" si="130"/>
        <v>1</v>
      </c>
    </row>
    <row r="451" spans="1:31" ht="18.95" customHeight="1" x14ac:dyDescent="0.25">
      <c r="A451" s="106">
        <v>391</v>
      </c>
      <c r="B451" s="107" t="s">
        <v>515</v>
      </c>
      <c r="C451" s="108"/>
      <c r="D451" s="108"/>
      <c r="E451" s="108"/>
      <c r="F451" s="107" t="s">
        <v>746</v>
      </c>
      <c r="G451" s="109"/>
      <c r="H451" s="81">
        <v>2</v>
      </c>
      <c r="I451" s="81">
        <v>13</v>
      </c>
      <c r="J451" s="81">
        <v>30</v>
      </c>
      <c r="K451" s="81">
        <f t="shared" si="128"/>
        <v>0</v>
      </c>
      <c r="L451" s="147">
        <v>0</v>
      </c>
      <c r="M451" s="81">
        <f t="shared" si="131"/>
        <v>4</v>
      </c>
      <c r="N451" s="81" t="str">
        <f t="shared" si="129"/>
        <v>06</v>
      </c>
      <c r="O451" s="148" t="s">
        <v>190</v>
      </c>
      <c r="P451" s="6" t="str">
        <f t="shared" si="127"/>
        <v>33</v>
      </c>
      <c r="Q451" s="6" t="str">
        <f t="shared" si="126"/>
        <v>tc</v>
      </c>
      <c r="R451" s="6" t="str">
        <f t="shared" si="115"/>
        <v/>
      </c>
      <c r="S451" s="6" t="str">
        <f t="shared" si="117"/>
        <v>L</v>
      </c>
      <c r="T451" s="58">
        <f t="shared" si="118"/>
        <v>1</v>
      </c>
      <c r="U451" s="58">
        <f t="shared" si="123"/>
        <v>1</v>
      </c>
      <c r="V451" s="58">
        <f t="shared" si="124"/>
        <v>1</v>
      </c>
      <c r="W451" s="58">
        <f t="shared" si="125"/>
        <v>1</v>
      </c>
      <c r="X451" s="58">
        <f t="shared" si="116"/>
        <v>0</v>
      </c>
      <c r="Y451" s="58">
        <f t="shared" si="119"/>
        <v>33</v>
      </c>
      <c r="Z451" s="6">
        <f t="shared" si="120"/>
        <v>0</v>
      </c>
      <c r="AA451" s="68">
        <f t="shared" si="121"/>
        <v>0</v>
      </c>
      <c r="AC451" s="6" t="str">
        <f t="shared" si="122"/>
        <v>L</v>
      </c>
      <c r="AE451" s="69" t="str">
        <f t="shared" si="130"/>
        <v>1</v>
      </c>
    </row>
    <row r="452" spans="1:31" ht="18.95" customHeight="1" x14ac:dyDescent="0.25">
      <c r="A452" s="106">
        <v>392</v>
      </c>
      <c r="B452" s="107" t="s">
        <v>747</v>
      </c>
      <c r="C452" s="108"/>
      <c r="D452" s="108"/>
      <c r="E452" s="108"/>
      <c r="F452" s="107" t="s">
        <v>748</v>
      </c>
      <c r="G452" s="109"/>
      <c r="H452" s="81">
        <v>2</v>
      </c>
      <c r="I452" s="81">
        <v>13</v>
      </c>
      <c r="J452" s="81">
        <v>30</v>
      </c>
      <c r="K452" s="81">
        <f t="shared" si="128"/>
        <v>0</v>
      </c>
      <c r="L452" s="147">
        <v>0</v>
      </c>
      <c r="M452" s="81">
        <f t="shared" si="131"/>
        <v>4</v>
      </c>
      <c r="N452" s="81" t="str">
        <f t="shared" si="129"/>
        <v>06</v>
      </c>
      <c r="O452" s="148" t="s">
        <v>190</v>
      </c>
      <c r="P452" s="6" t="str">
        <f t="shared" si="127"/>
        <v>33</v>
      </c>
      <c r="Q452" s="6" t="str">
        <f t="shared" si="126"/>
        <v>tc</v>
      </c>
      <c r="R452" s="6" t="str">
        <f t="shared" si="115"/>
        <v/>
      </c>
      <c r="S452" s="6" t="str">
        <f t="shared" si="117"/>
        <v>L</v>
      </c>
      <c r="T452" s="58">
        <f t="shared" si="118"/>
        <v>1</v>
      </c>
      <c r="U452" s="58">
        <f t="shared" si="123"/>
        <v>1</v>
      </c>
      <c r="V452" s="58">
        <f t="shared" si="124"/>
        <v>1</v>
      </c>
      <c r="W452" s="58">
        <f t="shared" si="125"/>
        <v>1</v>
      </c>
      <c r="X452" s="58">
        <f t="shared" si="116"/>
        <v>0</v>
      </c>
      <c r="Y452" s="58">
        <f t="shared" si="119"/>
        <v>33</v>
      </c>
      <c r="Z452" s="6">
        <f t="shared" si="120"/>
        <v>0</v>
      </c>
      <c r="AA452" s="68">
        <f t="shared" si="121"/>
        <v>0</v>
      </c>
      <c r="AC452" s="6" t="str">
        <f t="shared" si="122"/>
        <v>L</v>
      </c>
      <c r="AE452" s="69" t="str">
        <f t="shared" si="130"/>
        <v>1</v>
      </c>
    </row>
    <row r="453" spans="1:31" ht="18.95" customHeight="1" x14ac:dyDescent="0.25">
      <c r="A453" s="106">
        <v>393</v>
      </c>
      <c r="B453" s="107" t="s">
        <v>373</v>
      </c>
      <c r="C453" s="108"/>
      <c r="D453" s="108"/>
      <c r="E453" s="108"/>
      <c r="F453" s="107" t="s">
        <v>749</v>
      </c>
      <c r="G453" s="109"/>
      <c r="H453" s="81">
        <v>2</v>
      </c>
      <c r="I453" s="81">
        <v>3</v>
      </c>
      <c r="J453" s="81">
        <v>28</v>
      </c>
      <c r="K453" s="81">
        <f t="shared" si="128"/>
        <v>0</v>
      </c>
      <c r="L453" s="147">
        <v>0</v>
      </c>
      <c r="M453" s="81">
        <f t="shared" si="131"/>
        <v>4</v>
      </c>
      <c r="N453" s="81" t="str">
        <f t="shared" si="129"/>
        <v>06</v>
      </c>
      <c r="O453" s="148" t="s">
        <v>190</v>
      </c>
      <c r="P453" s="6" t="str">
        <f t="shared" si="127"/>
        <v>33</v>
      </c>
      <c r="Q453" s="6" t="str">
        <f t="shared" si="126"/>
        <v>tc</v>
      </c>
      <c r="R453" s="6" t="str">
        <f t="shared" si="115"/>
        <v/>
      </c>
      <c r="S453" s="6" t="str">
        <f t="shared" si="117"/>
        <v>L</v>
      </c>
      <c r="T453" s="58">
        <f t="shared" si="118"/>
        <v>1</v>
      </c>
      <c r="U453" s="58">
        <f t="shared" si="123"/>
        <v>1</v>
      </c>
      <c r="V453" s="58">
        <f t="shared" si="124"/>
        <v>1</v>
      </c>
      <c r="W453" s="58">
        <f t="shared" si="125"/>
        <v>1</v>
      </c>
      <c r="X453" s="58">
        <f t="shared" si="116"/>
        <v>0</v>
      </c>
      <c r="Y453" s="58">
        <f t="shared" si="119"/>
        <v>31</v>
      </c>
      <c r="Z453" s="6">
        <f t="shared" si="120"/>
        <v>0</v>
      </c>
      <c r="AA453" s="68">
        <f t="shared" si="121"/>
        <v>0</v>
      </c>
      <c r="AC453" s="6" t="str">
        <f t="shared" si="122"/>
        <v>L</v>
      </c>
      <c r="AE453" s="69" t="str">
        <f t="shared" si="130"/>
        <v>1</v>
      </c>
    </row>
    <row r="454" spans="1:31" ht="18.95" customHeight="1" x14ac:dyDescent="0.25">
      <c r="A454" s="106">
        <v>394</v>
      </c>
      <c r="B454" s="107" t="s">
        <v>750</v>
      </c>
      <c r="C454" s="108"/>
      <c r="D454" s="108"/>
      <c r="E454" s="108"/>
      <c r="F454" s="107" t="s">
        <v>751</v>
      </c>
      <c r="G454" s="109"/>
      <c r="H454" s="81">
        <v>2</v>
      </c>
      <c r="I454" s="81">
        <v>13</v>
      </c>
      <c r="J454" s="81">
        <v>30</v>
      </c>
      <c r="K454" s="81">
        <f t="shared" si="128"/>
        <v>0</v>
      </c>
      <c r="L454" s="147">
        <v>0</v>
      </c>
      <c r="M454" s="81">
        <f t="shared" si="131"/>
        <v>4</v>
      </c>
      <c r="N454" s="81" t="str">
        <f t="shared" si="129"/>
        <v>06</v>
      </c>
      <c r="O454" s="148" t="s">
        <v>190</v>
      </c>
      <c r="P454" s="6" t="str">
        <f t="shared" si="127"/>
        <v>33</v>
      </c>
      <c r="Q454" s="6" t="str">
        <f t="shared" si="126"/>
        <v>tc</v>
      </c>
      <c r="R454" s="6" t="str">
        <f t="shared" si="115"/>
        <v/>
      </c>
      <c r="S454" s="6" t="str">
        <f t="shared" si="117"/>
        <v>L</v>
      </c>
      <c r="T454" s="58">
        <f t="shared" si="118"/>
        <v>1</v>
      </c>
      <c r="U454" s="58">
        <f t="shared" si="123"/>
        <v>1</v>
      </c>
      <c r="V454" s="58">
        <f t="shared" si="124"/>
        <v>1</v>
      </c>
      <c r="W454" s="58">
        <f t="shared" si="125"/>
        <v>1</v>
      </c>
      <c r="X454" s="58">
        <f t="shared" si="116"/>
        <v>0</v>
      </c>
      <c r="Y454" s="58">
        <f t="shared" si="119"/>
        <v>33</v>
      </c>
      <c r="Z454" s="6">
        <f t="shared" si="120"/>
        <v>0</v>
      </c>
      <c r="AA454" s="68">
        <f t="shared" si="121"/>
        <v>0</v>
      </c>
      <c r="AC454" s="6" t="str">
        <f t="shared" si="122"/>
        <v>L</v>
      </c>
      <c r="AE454" s="69" t="str">
        <f t="shared" si="130"/>
        <v>1</v>
      </c>
    </row>
    <row r="455" spans="1:31" ht="18.95" customHeight="1" x14ac:dyDescent="0.25">
      <c r="A455" s="106">
        <v>395</v>
      </c>
      <c r="B455" s="107" t="s">
        <v>379</v>
      </c>
      <c r="C455" s="108"/>
      <c r="D455" s="108"/>
      <c r="E455" s="108"/>
      <c r="F455" s="107" t="s">
        <v>752</v>
      </c>
      <c r="G455" s="109"/>
      <c r="H455" s="81">
        <v>2</v>
      </c>
      <c r="I455" s="81">
        <v>7</v>
      </c>
      <c r="J455" s="81">
        <v>30</v>
      </c>
      <c r="K455" s="81">
        <f t="shared" si="128"/>
        <v>0</v>
      </c>
      <c r="L455" s="147">
        <v>0</v>
      </c>
      <c r="M455" s="81">
        <f t="shared" si="131"/>
        <v>4</v>
      </c>
      <c r="N455" s="81" t="str">
        <f t="shared" si="129"/>
        <v>06</v>
      </c>
      <c r="O455" s="148" t="s">
        <v>190</v>
      </c>
      <c r="P455" s="6" t="str">
        <f t="shared" si="127"/>
        <v>33</v>
      </c>
      <c r="Q455" s="6" t="str">
        <f t="shared" si="126"/>
        <v>tc</v>
      </c>
      <c r="R455" s="6" t="str">
        <f t="shared" si="115"/>
        <v/>
      </c>
      <c r="S455" s="6" t="str">
        <f t="shared" si="117"/>
        <v>L</v>
      </c>
      <c r="T455" s="58">
        <f t="shared" si="118"/>
        <v>1</v>
      </c>
      <c r="U455" s="58">
        <f t="shared" si="123"/>
        <v>1</v>
      </c>
      <c r="V455" s="58">
        <f t="shared" si="124"/>
        <v>1</v>
      </c>
      <c r="W455" s="58">
        <f t="shared" si="125"/>
        <v>1</v>
      </c>
      <c r="X455" s="58">
        <f t="shared" si="116"/>
        <v>0</v>
      </c>
      <c r="Y455" s="58">
        <f t="shared" si="119"/>
        <v>33</v>
      </c>
      <c r="Z455" s="6">
        <f t="shared" si="120"/>
        <v>0</v>
      </c>
      <c r="AA455" s="68">
        <f t="shared" si="121"/>
        <v>0</v>
      </c>
      <c r="AC455" s="6" t="str">
        <f t="shared" si="122"/>
        <v>L</v>
      </c>
      <c r="AE455" s="69" t="str">
        <f t="shared" si="130"/>
        <v>1</v>
      </c>
    </row>
    <row r="456" spans="1:31" ht="18.95" customHeight="1" x14ac:dyDescent="0.25">
      <c r="A456" s="106">
        <v>396</v>
      </c>
      <c r="B456" s="107" t="s">
        <v>753</v>
      </c>
      <c r="C456" s="108"/>
      <c r="D456" s="108"/>
      <c r="E456" s="108"/>
      <c r="F456" s="107" t="s">
        <v>754</v>
      </c>
      <c r="G456" s="109"/>
      <c r="H456" s="81">
        <v>2</v>
      </c>
      <c r="I456" s="81">
        <v>13</v>
      </c>
      <c r="J456" s="81">
        <v>28</v>
      </c>
      <c r="K456" s="81">
        <f t="shared" si="128"/>
        <v>0</v>
      </c>
      <c r="L456" s="147">
        <v>0</v>
      </c>
      <c r="M456" s="81">
        <f t="shared" si="131"/>
        <v>4</v>
      </c>
      <c r="N456" s="81" t="str">
        <f t="shared" si="129"/>
        <v>06</v>
      </c>
      <c r="O456" s="148" t="s">
        <v>190</v>
      </c>
      <c r="P456" s="6" t="str">
        <f t="shared" si="127"/>
        <v>33</v>
      </c>
      <c r="Q456" s="6" t="str">
        <f t="shared" si="126"/>
        <v>tc</v>
      </c>
      <c r="R456" s="6" t="str">
        <f t="shared" si="115"/>
        <v/>
      </c>
      <c r="S456" s="6" t="str">
        <f t="shared" si="117"/>
        <v>L</v>
      </c>
      <c r="T456" s="58">
        <f t="shared" si="118"/>
        <v>1</v>
      </c>
      <c r="U456" s="58">
        <f t="shared" si="123"/>
        <v>1</v>
      </c>
      <c r="V456" s="58">
        <f t="shared" si="124"/>
        <v>1</v>
      </c>
      <c r="W456" s="58">
        <f t="shared" si="125"/>
        <v>1</v>
      </c>
      <c r="X456" s="58">
        <f t="shared" si="116"/>
        <v>0</v>
      </c>
      <c r="Y456" s="58">
        <f t="shared" si="119"/>
        <v>31</v>
      </c>
      <c r="Z456" s="6">
        <f t="shared" si="120"/>
        <v>0</v>
      </c>
      <c r="AA456" s="68">
        <f t="shared" si="121"/>
        <v>0</v>
      </c>
      <c r="AC456" s="6" t="str">
        <f t="shared" si="122"/>
        <v>L</v>
      </c>
      <c r="AE456" s="69" t="str">
        <f t="shared" si="130"/>
        <v>1</v>
      </c>
    </row>
    <row r="457" spans="1:31" ht="18.95" customHeight="1" x14ac:dyDescent="0.25">
      <c r="A457" s="106">
        <v>397</v>
      </c>
      <c r="B457" s="107" t="s">
        <v>755</v>
      </c>
      <c r="C457" s="108"/>
      <c r="D457" s="108"/>
      <c r="E457" s="108"/>
      <c r="F457" s="107" t="s">
        <v>756</v>
      </c>
      <c r="G457" s="109"/>
      <c r="H457" s="81">
        <v>2</v>
      </c>
      <c r="I457" s="81">
        <v>12</v>
      </c>
      <c r="J457" s="81">
        <v>30</v>
      </c>
      <c r="K457" s="81">
        <f t="shared" si="128"/>
        <v>0</v>
      </c>
      <c r="L457" s="147">
        <v>0</v>
      </c>
      <c r="M457" s="81">
        <f t="shared" si="131"/>
        <v>4</v>
      </c>
      <c r="N457" s="81" t="str">
        <f t="shared" si="129"/>
        <v>08</v>
      </c>
      <c r="O457" s="148" t="s">
        <v>190</v>
      </c>
      <c r="P457" s="6" t="str">
        <f t="shared" si="127"/>
        <v>33</v>
      </c>
      <c r="Q457" s="6" t="str">
        <f t="shared" si="126"/>
        <v>tc</v>
      </c>
      <c r="R457" s="6" t="str">
        <f t="shared" si="115"/>
        <v/>
      </c>
      <c r="S457" s="6" t="str">
        <f t="shared" si="117"/>
        <v>L</v>
      </c>
      <c r="T457" s="58">
        <f t="shared" si="118"/>
        <v>1</v>
      </c>
      <c r="U457" s="58">
        <f t="shared" si="123"/>
        <v>1</v>
      </c>
      <c r="V457" s="58">
        <f t="shared" si="124"/>
        <v>1</v>
      </c>
      <c r="W457" s="58">
        <f t="shared" si="125"/>
        <v>1</v>
      </c>
      <c r="X457" s="58">
        <f t="shared" si="116"/>
        <v>0</v>
      </c>
      <c r="Y457" s="58">
        <f t="shared" si="119"/>
        <v>33</v>
      </c>
      <c r="Z457" s="6">
        <f t="shared" si="120"/>
        <v>0</v>
      </c>
      <c r="AA457" s="68">
        <f t="shared" si="121"/>
        <v>0</v>
      </c>
      <c r="AC457" s="6" t="str">
        <f t="shared" si="122"/>
        <v>L</v>
      </c>
      <c r="AE457" s="69" t="str">
        <f t="shared" si="130"/>
        <v>1</v>
      </c>
    </row>
    <row r="458" spans="1:31" ht="18.95" customHeight="1" x14ac:dyDescent="0.25">
      <c r="A458" s="106">
        <v>398</v>
      </c>
      <c r="B458" s="107" t="s">
        <v>757</v>
      </c>
      <c r="C458" s="108"/>
      <c r="D458" s="108"/>
      <c r="E458" s="108"/>
      <c r="F458" s="107" t="s">
        <v>758</v>
      </c>
      <c r="G458" s="109"/>
      <c r="H458" s="81">
        <v>2</v>
      </c>
      <c r="I458" s="81">
        <v>12</v>
      </c>
      <c r="J458" s="81">
        <v>30</v>
      </c>
      <c r="K458" s="81">
        <f t="shared" si="128"/>
        <v>0</v>
      </c>
      <c r="L458" s="147">
        <v>0</v>
      </c>
      <c r="M458" s="81">
        <f t="shared" si="131"/>
        <v>4</v>
      </c>
      <c r="N458" s="81" t="str">
        <f t="shared" si="129"/>
        <v>08</v>
      </c>
      <c r="O458" s="148" t="s">
        <v>190</v>
      </c>
      <c r="P458" s="6" t="str">
        <f t="shared" si="127"/>
        <v>33</v>
      </c>
      <c r="Q458" s="6" t="str">
        <f t="shared" si="126"/>
        <v>tc</v>
      </c>
      <c r="R458" s="6" t="str">
        <f t="shared" si="115"/>
        <v/>
      </c>
      <c r="S458" s="6" t="str">
        <f t="shared" si="117"/>
        <v>L</v>
      </c>
      <c r="T458" s="58">
        <f t="shared" si="118"/>
        <v>1</v>
      </c>
      <c r="U458" s="58">
        <f t="shared" si="123"/>
        <v>1</v>
      </c>
      <c r="V458" s="58">
        <f t="shared" si="124"/>
        <v>1</v>
      </c>
      <c r="W458" s="58">
        <f t="shared" si="125"/>
        <v>1</v>
      </c>
      <c r="X458" s="58">
        <f t="shared" si="116"/>
        <v>0</v>
      </c>
      <c r="Y458" s="58">
        <f t="shared" si="119"/>
        <v>33</v>
      </c>
      <c r="Z458" s="6">
        <f t="shared" si="120"/>
        <v>0</v>
      </c>
      <c r="AA458" s="68">
        <f t="shared" si="121"/>
        <v>0</v>
      </c>
      <c r="AC458" s="6" t="str">
        <f t="shared" si="122"/>
        <v>L</v>
      </c>
      <c r="AE458" s="69" t="str">
        <f t="shared" si="130"/>
        <v>1</v>
      </c>
    </row>
    <row r="459" spans="1:31" ht="18.95" customHeight="1" x14ac:dyDescent="0.25">
      <c r="A459" s="106">
        <v>399</v>
      </c>
      <c r="B459" s="107" t="s">
        <v>565</v>
      </c>
      <c r="C459" s="108"/>
      <c r="D459" s="108"/>
      <c r="E459" s="108"/>
      <c r="F459" s="107" t="s">
        <v>759</v>
      </c>
      <c r="G459" s="109"/>
      <c r="H459" s="81">
        <v>2</v>
      </c>
      <c r="I459" s="81">
        <v>12</v>
      </c>
      <c r="J459" s="81">
        <v>30</v>
      </c>
      <c r="K459" s="81">
        <f t="shared" si="128"/>
        <v>0</v>
      </c>
      <c r="L459" s="147">
        <v>0</v>
      </c>
      <c r="M459" s="81">
        <f t="shared" si="131"/>
        <v>4</v>
      </c>
      <c r="N459" s="81" t="str">
        <f t="shared" si="129"/>
        <v>08</v>
      </c>
      <c r="O459" s="148" t="s">
        <v>190</v>
      </c>
      <c r="P459" s="6" t="str">
        <f t="shared" si="127"/>
        <v>33</v>
      </c>
      <c r="Q459" s="6" t="str">
        <f t="shared" si="126"/>
        <v>tc</v>
      </c>
      <c r="R459" s="6" t="str">
        <f t="shared" si="115"/>
        <v/>
      </c>
      <c r="S459" s="6" t="str">
        <f t="shared" si="117"/>
        <v>L</v>
      </c>
      <c r="T459" s="58">
        <f t="shared" si="118"/>
        <v>1</v>
      </c>
      <c r="U459" s="58">
        <f t="shared" si="123"/>
        <v>1</v>
      </c>
      <c r="V459" s="58">
        <f t="shared" si="124"/>
        <v>1</v>
      </c>
      <c r="W459" s="58">
        <f t="shared" si="125"/>
        <v>1</v>
      </c>
      <c r="X459" s="58">
        <f t="shared" si="116"/>
        <v>0</v>
      </c>
      <c r="Y459" s="58">
        <f t="shared" si="119"/>
        <v>33</v>
      </c>
      <c r="Z459" s="6">
        <f t="shared" si="120"/>
        <v>0</v>
      </c>
      <c r="AA459" s="68">
        <f t="shared" si="121"/>
        <v>0</v>
      </c>
      <c r="AC459" s="6" t="str">
        <f t="shared" si="122"/>
        <v>L</v>
      </c>
      <c r="AE459" s="69" t="str">
        <f t="shared" si="130"/>
        <v>1</v>
      </c>
    </row>
    <row r="460" spans="1:31" ht="18.95" customHeight="1" x14ac:dyDescent="0.25">
      <c r="A460" s="106">
        <v>400</v>
      </c>
      <c r="B460" s="107" t="s">
        <v>760</v>
      </c>
      <c r="C460" s="108"/>
      <c r="D460" s="108"/>
      <c r="E460" s="108"/>
      <c r="F460" s="107" t="s">
        <v>761</v>
      </c>
      <c r="G460" s="109"/>
      <c r="H460" s="81">
        <v>2</v>
      </c>
      <c r="I460" s="81">
        <v>12</v>
      </c>
      <c r="J460" s="81">
        <v>30</v>
      </c>
      <c r="K460" s="81">
        <f t="shared" si="128"/>
        <v>0</v>
      </c>
      <c r="L460" s="147">
        <v>0</v>
      </c>
      <c r="M460" s="81">
        <f t="shared" si="131"/>
        <v>4</v>
      </c>
      <c r="N460" s="81" t="str">
        <f t="shared" si="129"/>
        <v>08</v>
      </c>
      <c r="O460" s="148" t="s">
        <v>190</v>
      </c>
      <c r="P460" s="6" t="str">
        <f t="shared" si="127"/>
        <v>33</v>
      </c>
      <c r="Q460" s="6" t="str">
        <f t="shared" si="126"/>
        <v>tc</v>
      </c>
      <c r="R460" s="6" t="str">
        <f t="shared" ref="R460:R523" si="132">IF(AND(K460&gt;0,OR(N460="03",N460="05",N460="09")),"tl",IF(AND(K460&gt;0,OR(N460="02",N460="04",N460="06",N460="07",N460="08")),"tn",""))</f>
        <v/>
      </c>
      <c r="S460" s="6" t="str">
        <f t="shared" si="117"/>
        <v>L</v>
      </c>
      <c r="T460" s="58">
        <f t="shared" si="118"/>
        <v>1</v>
      </c>
      <c r="U460" s="58">
        <f t="shared" si="123"/>
        <v>1</v>
      </c>
      <c r="V460" s="58">
        <f t="shared" si="124"/>
        <v>1</v>
      </c>
      <c r="W460" s="58">
        <f t="shared" si="125"/>
        <v>1</v>
      </c>
      <c r="X460" s="58">
        <f t="shared" ref="X460:X523" si="133">IF(AND(R460="tn",N460&lt;&gt;"04"),VLOOKUP(I460/K460,$AL$2:$AM$3,2,1)*L460*K460,IF(AND(R460="tn",N460="04"),VLOOKUP(I460/K460,$AU$2:$AV$4,2,1)*L460*K460,IF(R460="tl",VLOOKUP(I460/K460,$AI$2:$AJ$3,2,1)*K460*L460,0)))</f>
        <v>0</v>
      </c>
      <c r="Y460" s="58">
        <f t="shared" si="119"/>
        <v>33</v>
      </c>
      <c r="Z460" s="6">
        <f t="shared" si="120"/>
        <v>0</v>
      </c>
      <c r="AA460" s="68">
        <f t="shared" si="121"/>
        <v>0</v>
      </c>
      <c r="AC460" s="6" t="str">
        <f t="shared" si="122"/>
        <v>L</v>
      </c>
      <c r="AE460" s="69" t="str">
        <f t="shared" si="130"/>
        <v>1</v>
      </c>
    </row>
    <row r="461" spans="1:31" ht="18.95" customHeight="1" x14ac:dyDescent="0.25">
      <c r="A461" s="106">
        <v>401</v>
      </c>
      <c r="B461" s="107" t="s">
        <v>427</v>
      </c>
      <c r="C461" s="108"/>
      <c r="D461" s="108"/>
      <c r="E461" s="108"/>
      <c r="F461" s="107" t="s">
        <v>762</v>
      </c>
      <c r="G461" s="109"/>
      <c r="H461" s="81">
        <v>2</v>
      </c>
      <c r="I461" s="81">
        <v>12</v>
      </c>
      <c r="J461" s="81">
        <v>30</v>
      </c>
      <c r="K461" s="81">
        <f t="shared" si="128"/>
        <v>0</v>
      </c>
      <c r="L461" s="147">
        <v>0</v>
      </c>
      <c r="M461" s="81">
        <f t="shared" si="131"/>
        <v>4</v>
      </c>
      <c r="N461" s="81" t="str">
        <f t="shared" si="129"/>
        <v>08</v>
      </c>
      <c r="O461" s="148" t="s">
        <v>190</v>
      </c>
      <c r="P461" s="6" t="str">
        <f t="shared" si="127"/>
        <v>33</v>
      </c>
      <c r="Q461" s="6" t="str">
        <f t="shared" si="126"/>
        <v>tc</v>
      </c>
      <c r="R461" s="6" t="str">
        <f t="shared" si="132"/>
        <v/>
      </c>
      <c r="S461" s="6" t="str">
        <f t="shared" ref="S461:S524" si="134">IF(LEN(B461)=9,IF(RIGHT(B461,1)="c",MID(B461,8,1),RIGHT(B461,1)),MID(B461,3,1))</f>
        <v>L</v>
      </c>
      <c r="T461" s="58">
        <f t="shared" ref="T461:T524" si="135">IF(AE461="",1,VALUE(AE461))</f>
        <v>1</v>
      </c>
      <c r="U461" s="58">
        <f t="shared" si="123"/>
        <v>1</v>
      </c>
      <c r="V461" s="58">
        <f t="shared" si="124"/>
        <v>1</v>
      </c>
      <c r="W461" s="58">
        <f t="shared" si="125"/>
        <v>1</v>
      </c>
      <c r="X461" s="58">
        <f t="shared" si="133"/>
        <v>0</v>
      </c>
      <c r="Y461" s="58">
        <f t="shared" ref="Y461:Y524" si="136">IF(AC461="l",(J461*T461+X461)*U461+M461*0.75,IF(AND(AC461="d",H461&gt;4),I461*18,IF(AND(AC461="d",H461&lt;4),I461*1.5*H461,IF(AC461="m",L461/30*T461*U461,IF(AC461="tn",H461*I461*0.5,IF(AND(AC461="t",N461="01"),T461*U461*L461,IF(AC461="t",H461*T461*U461)))))))</f>
        <v>33</v>
      </c>
      <c r="Z461" s="6">
        <f t="shared" ref="Z461:Z524" si="137">IF(Q461="tc",IF(OR(G461="vd",G461="td",G461="tl"),VLOOKUP(I461,$BP$2:$BQ$4,2,1),IF(G461="vi",VLOOKUP(I461,$BS$2:$BT$3,2,1)*2*1.5,IF(OR(AC461&gt;1,S461="t",S461="d"),0,0))),IF(Q461="n",IF(OR(G461="vd",G461="td"),VLOOKUP(I461,$BV$2:$BW$6,2,1),IF(G461="vi",VLOOKUP(I461,$BS$2:$BT$3,2,1)*2*1.5,IF(AND(N461&lt;&gt;"01",G461="kt"),0.5,0)))))</f>
        <v>0</v>
      </c>
      <c r="AA461" s="68">
        <f t="shared" ref="AA461:AA524" si="138">IF(OR(G461="vd",G461="td",G461="tl"),I461*0.4,IF(AND(G461="vi",Q461="tc"),I461/10,IF(AND(G461="vi",Q461="n"),I461/9,IF(AND(S461="d",H461&gt;4),5*I461,IF(OR(S461="d",S461="t"),0,IF(S461="m",I461/4,0))))))</f>
        <v>0</v>
      </c>
      <c r="AC461" s="6" t="str">
        <f t="shared" ref="AC461:AC524" si="139">IF(OR(S461="n",AND(S461="t",(IFERROR(FIND("nghiệp",F461),0)+IFERROR(FIND("cuối khóa",F461),0))&gt;0)),"tn",S461)</f>
        <v>L</v>
      </c>
      <c r="AE461" s="69" t="str">
        <f t="shared" si="130"/>
        <v>1</v>
      </c>
    </row>
    <row r="462" spans="1:31" ht="18.95" customHeight="1" thickBot="1" x14ac:dyDescent="0.3">
      <c r="A462" s="106">
        <v>402</v>
      </c>
      <c r="B462" s="94" t="s">
        <v>532</v>
      </c>
      <c r="C462" s="95"/>
      <c r="D462" s="95"/>
      <c r="E462" s="95"/>
      <c r="F462" s="94" t="s">
        <v>763</v>
      </c>
      <c r="G462" s="96"/>
      <c r="H462" s="97">
        <v>2</v>
      </c>
      <c r="I462" s="97">
        <v>12</v>
      </c>
      <c r="J462" s="97">
        <v>30</v>
      </c>
      <c r="K462" s="97">
        <f t="shared" si="128"/>
        <v>0</v>
      </c>
      <c r="L462" s="149">
        <v>0</v>
      </c>
      <c r="M462" s="97">
        <f t="shared" si="131"/>
        <v>4</v>
      </c>
      <c r="N462" s="97" t="str">
        <f t="shared" si="129"/>
        <v>08</v>
      </c>
      <c r="O462" s="150" t="s">
        <v>190</v>
      </c>
      <c r="P462" s="6" t="str">
        <f t="shared" si="127"/>
        <v>33</v>
      </c>
      <c r="Q462" s="6" t="str">
        <f t="shared" si="126"/>
        <v>tc</v>
      </c>
      <c r="R462" s="6" t="str">
        <f t="shared" si="132"/>
        <v/>
      </c>
      <c r="S462" s="6" t="str">
        <f t="shared" si="134"/>
        <v>L</v>
      </c>
      <c r="T462" s="58">
        <f t="shared" si="135"/>
        <v>1</v>
      </c>
      <c r="U462" s="58">
        <f t="shared" ref="U462:U525" si="140">IF(MID(B462,7,1)="5",1.5,IF(AND(LEFT(TRIM(C462),2)="GI",Q462="tc",S462="l"),1.3,IF(AND(LEFT(TRIM(C462),2)="GI",Q462="tc",S462="t"),1.6,IF(AND(LEFT(TRIM(C462),2)="GV",Q462="n"),0.8,1))))</f>
        <v>1</v>
      </c>
      <c r="V462" s="58">
        <f t="shared" ref="V462:V525" si="141">IF(MID(B462,7,1)="5",1.5,IF(AND(LEFT(TRIM(D462),2)="GI",Q462="tc",S462="l"),1.3,IF(AND(LEFT(TRIM(D462),2)="GI",Q462="tc",S462="t"),1.6,IF(AND(LEFT(TRIM(D462),2)="GV",Q462="n"),0.8,1))))</f>
        <v>1</v>
      </c>
      <c r="W462" s="58">
        <f t="shared" ref="W462:W525" si="142">IF(MID(B462,7,1)="5",1.5,IF(AND(LEFT(TRIM(E462),2)="GI",Q462="tc",S462="l"),1.3,IF(AND(LEFT(TRIM(E462),2)="GI",Q462="tc",S462="t"),1.6,IF(AND(LEFT(TRIM(E462),2)="GV",Q462="n"),0.8,1))))</f>
        <v>1</v>
      </c>
      <c r="X462" s="58">
        <f t="shared" si="133"/>
        <v>0</v>
      </c>
      <c r="Y462" s="58">
        <f t="shared" si="136"/>
        <v>33</v>
      </c>
      <c r="Z462" s="6">
        <f t="shared" si="137"/>
        <v>0</v>
      </c>
      <c r="AA462" s="68">
        <f t="shared" si="138"/>
        <v>0</v>
      </c>
      <c r="AC462" s="6" t="str">
        <f t="shared" si="139"/>
        <v>L</v>
      </c>
      <c r="AE462" s="69" t="str">
        <f t="shared" si="130"/>
        <v>1</v>
      </c>
    </row>
    <row r="463" spans="1:31" ht="14.1" customHeight="1" x14ac:dyDescent="0.25">
      <c r="A463" s="99"/>
      <c r="B463" s="100"/>
      <c r="C463" s="101"/>
      <c r="D463" s="101"/>
      <c r="E463" s="101"/>
      <c r="F463" s="100"/>
      <c r="G463" s="102"/>
      <c r="H463" s="99"/>
      <c r="I463" s="99"/>
      <c r="J463" s="99"/>
      <c r="K463" s="99"/>
      <c r="L463" s="99"/>
      <c r="M463" s="99"/>
      <c r="N463" s="99"/>
      <c r="O463" s="151"/>
      <c r="P463" s="6" t="str">
        <f t="shared" si="127"/>
        <v/>
      </c>
      <c r="Q463" s="6" t="str">
        <f t="shared" si="126"/>
        <v/>
      </c>
      <c r="R463" s="6" t="str">
        <f t="shared" si="132"/>
        <v/>
      </c>
      <c r="S463" s="6" t="str">
        <f t="shared" si="134"/>
        <v/>
      </c>
      <c r="T463" s="58">
        <f t="shared" si="135"/>
        <v>1</v>
      </c>
      <c r="U463" s="58">
        <f t="shared" si="140"/>
        <v>1</v>
      </c>
      <c r="V463" s="58">
        <f t="shared" si="141"/>
        <v>1</v>
      </c>
      <c r="W463" s="58">
        <f t="shared" si="142"/>
        <v>1</v>
      </c>
      <c r="X463" s="58">
        <f t="shared" si="133"/>
        <v>0</v>
      </c>
      <c r="Y463" s="58" t="b">
        <f t="shared" si="136"/>
        <v>0</v>
      </c>
      <c r="Z463" s="6" t="b">
        <f t="shared" si="137"/>
        <v>0</v>
      </c>
      <c r="AA463" s="68">
        <f t="shared" si="138"/>
        <v>0</v>
      </c>
      <c r="AC463" s="6" t="str">
        <f t="shared" si="139"/>
        <v/>
      </c>
    </row>
    <row r="464" spans="1:31" ht="24.95" customHeight="1" x14ac:dyDescent="0.25">
      <c r="A464" s="120" t="s">
        <v>764</v>
      </c>
      <c r="B464" s="120"/>
      <c r="C464" s="121"/>
      <c r="D464" s="121"/>
      <c r="E464" s="121"/>
      <c r="F464" s="120"/>
      <c r="G464" s="122"/>
      <c r="H464" s="120"/>
      <c r="I464" s="120"/>
      <c r="J464" s="120"/>
      <c r="K464" s="120"/>
      <c r="L464" s="120"/>
      <c r="M464" s="120"/>
      <c r="N464" s="120"/>
      <c r="O464" s="120"/>
      <c r="P464" s="6" t="str">
        <f t="shared" si="127"/>
        <v/>
      </c>
      <c r="Q464" s="6" t="str">
        <f t="shared" si="126"/>
        <v/>
      </c>
      <c r="R464" s="6" t="str">
        <f t="shared" si="132"/>
        <v/>
      </c>
      <c r="S464" s="6" t="str">
        <f t="shared" si="134"/>
        <v/>
      </c>
      <c r="T464" s="58">
        <f t="shared" si="135"/>
        <v>1</v>
      </c>
      <c r="U464" s="58">
        <f t="shared" si="140"/>
        <v>1</v>
      </c>
      <c r="V464" s="58">
        <f t="shared" si="141"/>
        <v>1</v>
      </c>
      <c r="W464" s="58">
        <f t="shared" si="142"/>
        <v>1</v>
      </c>
      <c r="X464" s="58">
        <f t="shared" si="133"/>
        <v>0</v>
      </c>
      <c r="Y464" s="58" t="b">
        <f t="shared" si="136"/>
        <v>0</v>
      </c>
      <c r="Z464" s="6" t="b">
        <f t="shared" si="137"/>
        <v>0</v>
      </c>
      <c r="AA464" s="68">
        <f t="shared" si="138"/>
        <v>0</v>
      </c>
      <c r="AC464" s="6" t="str">
        <f t="shared" si="139"/>
        <v/>
      </c>
    </row>
    <row r="465" spans="1:31" ht="9" customHeight="1" thickBot="1" x14ac:dyDescent="0.3">
      <c r="A465" s="142"/>
      <c r="B465" s="142"/>
      <c r="C465" s="143"/>
      <c r="D465" s="143"/>
      <c r="E465" s="143"/>
      <c r="F465" s="142"/>
      <c r="G465" s="144"/>
      <c r="H465" s="142"/>
      <c r="I465" s="142"/>
      <c r="J465" s="142"/>
      <c r="K465" s="142"/>
      <c r="L465" s="142"/>
      <c r="M465" s="142"/>
      <c r="N465" s="142"/>
      <c r="O465" s="142"/>
      <c r="P465" s="6" t="str">
        <f t="shared" si="127"/>
        <v/>
      </c>
      <c r="Q465" s="6" t="str">
        <f t="shared" si="126"/>
        <v/>
      </c>
      <c r="R465" s="6" t="str">
        <f t="shared" si="132"/>
        <v/>
      </c>
      <c r="S465" s="6" t="str">
        <f t="shared" si="134"/>
        <v/>
      </c>
      <c r="T465" s="58">
        <f t="shared" si="135"/>
        <v>1</v>
      </c>
      <c r="U465" s="58">
        <f t="shared" si="140"/>
        <v>1</v>
      </c>
      <c r="V465" s="58">
        <f t="shared" si="141"/>
        <v>1</v>
      </c>
      <c r="W465" s="58">
        <f t="shared" si="142"/>
        <v>1</v>
      </c>
      <c r="X465" s="58">
        <f t="shared" si="133"/>
        <v>0</v>
      </c>
      <c r="Y465" s="58" t="b">
        <f t="shared" si="136"/>
        <v>0</v>
      </c>
      <c r="Z465" s="6" t="b">
        <f t="shared" si="137"/>
        <v>0</v>
      </c>
      <c r="AA465" s="68">
        <f t="shared" si="138"/>
        <v>0</v>
      </c>
      <c r="AC465" s="6" t="str">
        <f t="shared" si="139"/>
        <v/>
      </c>
    </row>
    <row r="466" spans="1:31" ht="18.95" customHeight="1" x14ac:dyDescent="0.25">
      <c r="A466" s="129" t="s">
        <v>40</v>
      </c>
      <c r="B466" s="130" t="s">
        <v>765</v>
      </c>
      <c r="C466" s="130" t="s">
        <v>42</v>
      </c>
      <c r="D466" s="130" t="s">
        <v>43</v>
      </c>
      <c r="E466" s="130" t="s">
        <v>44</v>
      </c>
      <c r="F466" s="130" t="s">
        <v>766</v>
      </c>
      <c r="G466" s="130" t="s">
        <v>46</v>
      </c>
      <c r="H466" s="130" t="s">
        <v>47</v>
      </c>
      <c r="I466" s="131" t="s">
        <v>48</v>
      </c>
      <c r="J466" s="132"/>
      <c r="K466" s="131" t="s">
        <v>49</v>
      </c>
      <c r="L466" s="132"/>
      <c r="M466" s="130" t="s">
        <v>50</v>
      </c>
      <c r="N466" s="130" t="s">
        <v>51</v>
      </c>
      <c r="O466" s="133" t="s">
        <v>52</v>
      </c>
      <c r="P466" s="6" t="str">
        <f t="shared" si="127"/>
        <v>ọc</v>
      </c>
      <c r="Q466" s="6" t="str">
        <f t="shared" si="126"/>
        <v/>
      </c>
      <c r="R466" s="6" t="str">
        <f t="shared" si="132"/>
        <v/>
      </c>
      <c r="S466" s="6" t="str">
        <f t="shared" si="134"/>
        <v xml:space="preserve"> </v>
      </c>
      <c r="T466" s="58">
        <f t="shared" si="135"/>
        <v>1</v>
      </c>
      <c r="U466" s="58">
        <f t="shared" si="140"/>
        <v>1</v>
      </c>
      <c r="V466" s="58">
        <f t="shared" si="141"/>
        <v>1</v>
      </c>
      <c r="W466" s="58">
        <f t="shared" si="142"/>
        <v>1</v>
      </c>
      <c r="X466" s="58">
        <f t="shared" si="133"/>
        <v>0</v>
      </c>
      <c r="Y466" s="58" t="b">
        <f t="shared" si="136"/>
        <v>0</v>
      </c>
      <c r="Z466" s="6" t="b">
        <f t="shared" si="137"/>
        <v>0</v>
      </c>
      <c r="AA466" s="68">
        <f t="shared" si="138"/>
        <v>0</v>
      </c>
      <c r="AC466" s="6" t="str">
        <f t="shared" si="139"/>
        <v xml:space="preserve"> </v>
      </c>
    </row>
    <row r="467" spans="1:31" ht="57" customHeight="1" x14ac:dyDescent="0.25">
      <c r="A467" s="134"/>
      <c r="B467" s="135"/>
      <c r="C467" s="135"/>
      <c r="D467" s="135"/>
      <c r="E467" s="135"/>
      <c r="F467" s="135"/>
      <c r="G467" s="135"/>
      <c r="H467" s="135"/>
      <c r="I467" s="56" t="s">
        <v>53</v>
      </c>
      <c r="J467" s="56" t="s">
        <v>54</v>
      </c>
      <c r="K467" s="56" t="s">
        <v>55</v>
      </c>
      <c r="L467" s="56" t="s">
        <v>56</v>
      </c>
      <c r="M467" s="135"/>
      <c r="N467" s="135"/>
      <c r="O467" s="136"/>
      <c r="P467" s="6" t="str">
        <f t="shared" si="127"/>
        <v/>
      </c>
      <c r="Q467" s="6" t="str">
        <f t="shared" si="126"/>
        <v/>
      </c>
      <c r="R467" s="6" t="str">
        <f t="shared" si="132"/>
        <v/>
      </c>
      <c r="S467" s="6" t="str">
        <f t="shared" si="134"/>
        <v/>
      </c>
      <c r="T467" s="58">
        <f t="shared" si="135"/>
        <v>1</v>
      </c>
      <c r="U467" s="58">
        <f t="shared" si="140"/>
        <v>1</v>
      </c>
      <c r="V467" s="58">
        <f t="shared" si="141"/>
        <v>1</v>
      </c>
      <c r="W467" s="58">
        <f t="shared" si="142"/>
        <v>1</v>
      </c>
      <c r="X467" s="58">
        <f t="shared" si="133"/>
        <v>0</v>
      </c>
      <c r="Y467" s="58" t="b">
        <f t="shared" si="136"/>
        <v>0</v>
      </c>
      <c r="Z467" s="6" t="b">
        <f t="shared" si="137"/>
        <v>0</v>
      </c>
      <c r="AA467" s="68">
        <f t="shared" si="138"/>
        <v>0</v>
      </c>
      <c r="AC467" s="6" t="str">
        <f t="shared" si="139"/>
        <v/>
      </c>
    </row>
    <row r="468" spans="1:31" ht="18.95" customHeight="1" x14ac:dyDescent="0.25">
      <c r="A468" s="62">
        <v>403</v>
      </c>
      <c r="B468" s="63" t="s">
        <v>767</v>
      </c>
      <c r="C468" s="64"/>
      <c r="D468" s="64"/>
      <c r="E468" s="64"/>
      <c r="F468" s="63" t="s">
        <v>768</v>
      </c>
      <c r="G468" s="65"/>
      <c r="H468" s="66">
        <v>2</v>
      </c>
      <c r="I468" s="66">
        <v>44</v>
      </c>
      <c r="J468" s="66">
        <v>30</v>
      </c>
      <c r="K468" s="66"/>
      <c r="L468" s="66">
        <v>0</v>
      </c>
      <c r="M468" s="66"/>
      <c r="N468" s="66" t="str">
        <f t="shared" ref="N468:N525" si="143">LEFT(B468,2)</f>
        <v>01</v>
      </c>
      <c r="O468" s="67" t="s">
        <v>90</v>
      </c>
      <c r="P468" s="6" t="str">
        <f t="shared" si="127"/>
        <v>1)</v>
      </c>
      <c r="Q468" s="6" t="str">
        <f t="shared" si="126"/>
        <v>n</v>
      </c>
      <c r="R468" s="6" t="str">
        <f t="shared" si="132"/>
        <v/>
      </c>
      <c r="S468" s="6" t="str">
        <f t="shared" si="134"/>
        <v>L</v>
      </c>
      <c r="T468" s="58">
        <f t="shared" si="135"/>
        <v>0.82499999999999996</v>
      </c>
      <c r="U468" s="58">
        <f t="shared" si="140"/>
        <v>1</v>
      </c>
      <c r="V468" s="58">
        <f t="shared" si="141"/>
        <v>1</v>
      </c>
      <c r="W468" s="58">
        <f t="shared" si="142"/>
        <v>1</v>
      </c>
      <c r="X468" s="58">
        <f t="shared" si="133"/>
        <v>0</v>
      </c>
      <c r="Y468" s="58">
        <f t="shared" si="136"/>
        <v>24.75</v>
      </c>
      <c r="Z468" s="6">
        <f t="shared" si="137"/>
        <v>0</v>
      </c>
      <c r="AA468" s="68">
        <f t="shared" si="138"/>
        <v>0</v>
      </c>
      <c r="AC468" s="6" t="str">
        <f t="shared" si="139"/>
        <v>L</v>
      </c>
      <c r="AE468" s="69" t="str">
        <f t="shared" ref="AE468:AE525" si="144">IF(AND(Q468="tc",AC468="t",N468&lt;&gt;"01"),VLOOKUP(I468,$AO$2:$AP$4,2,1),"")&amp;IF(AND(Q468="tc",AC468="t",N468="01"),VLOOKUP(I468,$AX$2:$AY$4,2,1),"")&amp;IF(AND(Q468="tc",AC468="l",N468&lt;&gt;""),VLOOKUP(I468,$AF$2:$AG$7,2,1),"")&amp;IF(AND(Q468="n",AC468="m",OR(N468="06",N468="07",N468="08")),VLOOKUP(I468,$BD$2:$BE$4,2,1),"")&amp;IF(AND(Q468="n",AC468="m",OR(N468="05",N468="09")),VLOOKUP(I468,$BG$2:$BH$4,2,1),"")&amp;IF(AND(Q468="n",AC468="l",N468&lt;&gt;"01"),VLOOKUP(I468,$BA$2:$BB$6,2,1),"")&amp;IF(AND(Q468="n",AC468="l",N468="01"),VLOOKUP(I468,$BJ$2:$BK$3,2,1),"")&amp;IF(AC468="d",VLOOKUP(H468,$BM$2:$BN$3,2,1),"")</f>
        <v>0,825</v>
      </c>
    </row>
    <row r="469" spans="1:31" ht="18.95" customHeight="1" x14ac:dyDescent="0.25">
      <c r="A469" s="106">
        <v>404</v>
      </c>
      <c r="B469" s="107" t="s">
        <v>767</v>
      </c>
      <c r="C469" s="108"/>
      <c r="D469" s="108"/>
      <c r="E469" s="108"/>
      <c r="F469" s="107" t="s">
        <v>769</v>
      </c>
      <c r="G469" s="109"/>
      <c r="H469" s="81">
        <v>2</v>
      </c>
      <c r="I469" s="81">
        <v>44</v>
      </c>
      <c r="J469" s="81">
        <v>30</v>
      </c>
      <c r="K469" s="81"/>
      <c r="L469" s="81">
        <v>0</v>
      </c>
      <c r="M469" s="81"/>
      <c r="N469" s="81" t="str">
        <f t="shared" si="143"/>
        <v>01</v>
      </c>
      <c r="O469" s="110" t="s">
        <v>90</v>
      </c>
      <c r="P469" s="6" t="str">
        <f t="shared" si="127"/>
        <v>2)</v>
      </c>
      <c r="Q469" s="6" t="str">
        <f t="shared" si="126"/>
        <v>n</v>
      </c>
      <c r="R469" s="6" t="str">
        <f t="shared" si="132"/>
        <v/>
      </c>
      <c r="S469" s="6" t="str">
        <f t="shared" si="134"/>
        <v>L</v>
      </c>
      <c r="T469" s="58">
        <f t="shared" si="135"/>
        <v>0.82499999999999996</v>
      </c>
      <c r="U469" s="58">
        <f t="shared" si="140"/>
        <v>1</v>
      </c>
      <c r="V469" s="58">
        <f t="shared" si="141"/>
        <v>1</v>
      </c>
      <c r="W469" s="58">
        <f t="shared" si="142"/>
        <v>1</v>
      </c>
      <c r="X469" s="58">
        <f t="shared" si="133"/>
        <v>0</v>
      </c>
      <c r="Y469" s="58">
        <f t="shared" si="136"/>
        <v>24.75</v>
      </c>
      <c r="Z469" s="6">
        <f t="shared" si="137"/>
        <v>0</v>
      </c>
      <c r="AA469" s="68">
        <f t="shared" si="138"/>
        <v>0</v>
      </c>
      <c r="AC469" s="6" t="str">
        <f t="shared" si="139"/>
        <v>L</v>
      </c>
      <c r="AE469" s="69" t="str">
        <f t="shared" si="144"/>
        <v>0,825</v>
      </c>
    </row>
    <row r="470" spans="1:31" ht="18.95" customHeight="1" x14ac:dyDescent="0.25">
      <c r="A470" s="106">
        <v>405</v>
      </c>
      <c r="B470" s="107" t="s">
        <v>767</v>
      </c>
      <c r="C470" s="108"/>
      <c r="D470" s="108"/>
      <c r="E470" s="108"/>
      <c r="F470" s="107" t="s">
        <v>770</v>
      </c>
      <c r="G470" s="109"/>
      <c r="H470" s="81">
        <v>2</v>
      </c>
      <c r="I470" s="81">
        <v>44</v>
      </c>
      <c r="J470" s="81">
        <v>30</v>
      </c>
      <c r="K470" s="81"/>
      <c r="L470" s="81">
        <v>0</v>
      </c>
      <c r="M470" s="81"/>
      <c r="N470" s="81" t="str">
        <f t="shared" si="143"/>
        <v>01</v>
      </c>
      <c r="O470" s="110" t="s">
        <v>90</v>
      </c>
      <c r="P470" s="6" t="str">
        <f t="shared" si="127"/>
        <v>3)</v>
      </c>
      <c r="Q470" s="6" t="str">
        <f t="shared" si="126"/>
        <v>n</v>
      </c>
      <c r="R470" s="6" t="str">
        <f t="shared" si="132"/>
        <v/>
      </c>
      <c r="S470" s="6" t="str">
        <f t="shared" si="134"/>
        <v>L</v>
      </c>
      <c r="T470" s="58">
        <f t="shared" si="135"/>
        <v>0.82499999999999996</v>
      </c>
      <c r="U470" s="58">
        <f t="shared" si="140"/>
        <v>1</v>
      </c>
      <c r="V470" s="58">
        <f t="shared" si="141"/>
        <v>1</v>
      </c>
      <c r="W470" s="58">
        <f t="shared" si="142"/>
        <v>1</v>
      </c>
      <c r="X470" s="58">
        <f t="shared" si="133"/>
        <v>0</v>
      </c>
      <c r="Y470" s="58">
        <f t="shared" si="136"/>
        <v>24.75</v>
      </c>
      <c r="Z470" s="6">
        <f t="shared" si="137"/>
        <v>0</v>
      </c>
      <c r="AA470" s="68">
        <f t="shared" si="138"/>
        <v>0</v>
      </c>
      <c r="AC470" s="6" t="str">
        <f t="shared" si="139"/>
        <v>L</v>
      </c>
      <c r="AE470" s="69" t="str">
        <f t="shared" si="144"/>
        <v>0,825</v>
      </c>
    </row>
    <row r="471" spans="1:31" ht="18.95" customHeight="1" x14ac:dyDescent="0.25">
      <c r="A471" s="106">
        <v>406</v>
      </c>
      <c r="B471" s="107" t="s">
        <v>771</v>
      </c>
      <c r="C471" s="108"/>
      <c r="D471" s="108"/>
      <c r="E471" s="108"/>
      <c r="F471" s="107" t="s">
        <v>772</v>
      </c>
      <c r="G471" s="109"/>
      <c r="H471" s="81">
        <v>4</v>
      </c>
      <c r="I471" s="81">
        <v>7</v>
      </c>
      <c r="J471" s="81">
        <v>60</v>
      </c>
      <c r="K471" s="81"/>
      <c r="L471" s="81">
        <v>0</v>
      </c>
      <c r="M471" s="81"/>
      <c r="N471" s="81" t="str">
        <f t="shared" si="143"/>
        <v>02</v>
      </c>
      <c r="O471" s="110" t="s">
        <v>190</v>
      </c>
      <c r="P471" s="6" t="str">
        <f t="shared" si="127"/>
        <v xml:space="preserve"> 9</v>
      </c>
      <c r="Q471" s="6" t="str">
        <f t="shared" si="126"/>
        <v>n</v>
      </c>
      <c r="R471" s="6" t="str">
        <f t="shared" si="132"/>
        <v/>
      </c>
      <c r="S471" s="6" t="str">
        <f t="shared" si="134"/>
        <v>L</v>
      </c>
      <c r="T471" s="58">
        <f t="shared" si="135"/>
        <v>1</v>
      </c>
      <c r="U471" s="58">
        <f t="shared" si="140"/>
        <v>1</v>
      </c>
      <c r="V471" s="58">
        <f t="shared" si="141"/>
        <v>1</v>
      </c>
      <c r="W471" s="58">
        <f t="shared" si="142"/>
        <v>1</v>
      </c>
      <c r="X471" s="58">
        <f t="shared" si="133"/>
        <v>0</v>
      </c>
      <c r="Y471" s="58">
        <f t="shared" si="136"/>
        <v>60</v>
      </c>
      <c r="Z471" s="6">
        <f t="shared" si="137"/>
        <v>0</v>
      </c>
      <c r="AA471" s="68">
        <f t="shared" si="138"/>
        <v>0</v>
      </c>
      <c r="AC471" s="6" t="str">
        <f t="shared" si="139"/>
        <v>L</v>
      </c>
      <c r="AE471" s="69" t="str">
        <f t="shared" si="144"/>
        <v>1</v>
      </c>
    </row>
    <row r="472" spans="1:31" ht="18.95" customHeight="1" x14ac:dyDescent="0.25">
      <c r="A472" s="106">
        <v>407</v>
      </c>
      <c r="B472" s="107" t="s">
        <v>773</v>
      </c>
      <c r="C472" s="108"/>
      <c r="D472" s="108"/>
      <c r="E472" s="108"/>
      <c r="F472" s="107" t="s">
        <v>774</v>
      </c>
      <c r="G472" s="109"/>
      <c r="H472" s="81">
        <v>4</v>
      </c>
      <c r="I472" s="81">
        <v>34</v>
      </c>
      <c r="J472" s="81">
        <v>60</v>
      </c>
      <c r="K472" s="81"/>
      <c r="L472" s="81">
        <v>0</v>
      </c>
      <c r="M472" s="81"/>
      <c r="N472" s="81" t="str">
        <f t="shared" si="143"/>
        <v>02</v>
      </c>
      <c r="O472" s="110" t="s">
        <v>190</v>
      </c>
      <c r="P472" s="6" t="str">
        <f t="shared" si="127"/>
        <v xml:space="preserve"> 9</v>
      </c>
      <c r="Q472" s="6" t="str">
        <f t="shared" si="126"/>
        <v>n</v>
      </c>
      <c r="R472" s="6" t="str">
        <f t="shared" si="132"/>
        <v/>
      </c>
      <c r="S472" s="6" t="str">
        <f t="shared" si="134"/>
        <v>L</v>
      </c>
      <c r="T472" s="58">
        <f t="shared" si="135"/>
        <v>1</v>
      </c>
      <c r="U472" s="58">
        <f t="shared" si="140"/>
        <v>1</v>
      </c>
      <c r="V472" s="58">
        <f t="shared" si="141"/>
        <v>1</v>
      </c>
      <c r="W472" s="58">
        <f t="shared" si="142"/>
        <v>1</v>
      </c>
      <c r="X472" s="58">
        <f t="shared" si="133"/>
        <v>0</v>
      </c>
      <c r="Y472" s="58">
        <f t="shared" si="136"/>
        <v>60</v>
      </c>
      <c r="Z472" s="6">
        <f t="shared" si="137"/>
        <v>0</v>
      </c>
      <c r="AA472" s="68">
        <f t="shared" si="138"/>
        <v>0</v>
      </c>
      <c r="AC472" s="6" t="str">
        <f t="shared" si="139"/>
        <v>L</v>
      </c>
      <c r="AE472" s="69" t="str">
        <f t="shared" si="144"/>
        <v>1</v>
      </c>
    </row>
    <row r="473" spans="1:31" ht="18.95" customHeight="1" x14ac:dyDescent="0.25">
      <c r="A473" s="106">
        <v>408</v>
      </c>
      <c r="B473" s="107" t="s">
        <v>773</v>
      </c>
      <c r="C473" s="108"/>
      <c r="D473" s="108"/>
      <c r="E473" s="108"/>
      <c r="F473" s="107" t="s">
        <v>775</v>
      </c>
      <c r="G473" s="109"/>
      <c r="H473" s="81">
        <v>4</v>
      </c>
      <c r="I473" s="81">
        <v>36</v>
      </c>
      <c r="J473" s="81">
        <v>60</v>
      </c>
      <c r="K473" s="81"/>
      <c r="L473" s="81">
        <v>0</v>
      </c>
      <c r="M473" s="81"/>
      <c r="N473" s="81" t="str">
        <f t="shared" si="143"/>
        <v>02</v>
      </c>
      <c r="O473" s="110" t="s">
        <v>190</v>
      </c>
      <c r="P473" s="6" t="str">
        <f t="shared" si="127"/>
        <v xml:space="preserve"> 9</v>
      </c>
      <c r="Q473" s="6" t="str">
        <f t="shared" si="126"/>
        <v>n</v>
      </c>
      <c r="R473" s="6" t="str">
        <f t="shared" si="132"/>
        <v/>
      </c>
      <c r="S473" s="6" t="str">
        <f t="shared" si="134"/>
        <v>L</v>
      </c>
      <c r="T473" s="58">
        <f t="shared" si="135"/>
        <v>1.1000000000000001</v>
      </c>
      <c r="U473" s="58">
        <f t="shared" si="140"/>
        <v>1</v>
      </c>
      <c r="V473" s="58">
        <f t="shared" si="141"/>
        <v>1</v>
      </c>
      <c r="W473" s="58">
        <f t="shared" si="142"/>
        <v>1</v>
      </c>
      <c r="X473" s="58">
        <f t="shared" si="133"/>
        <v>0</v>
      </c>
      <c r="Y473" s="58">
        <f t="shared" si="136"/>
        <v>66</v>
      </c>
      <c r="Z473" s="6">
        <f t="shared" si="137"/>
        <v>0</v>
      </c>
      <c r="AA473" s="68">
        <f t="shared" si="138"/>
        <v>0</v>
      </c>
      <c r="AC473" s="6" t="str">
        <f t="shared" si="139"/>
        <v>L</v>
      </c>
      <c r="AE473" s="69" t="str">
        <f t="shared" si="144"/>
        <v>1,1</v>
      </c>
    </row>
    <row r="474" spans="1:31" ht="18.95" customHeight="1" x14ac:dyDescent="0.25">
      <c r="A474" s="106">
        <v>409</v>
      </c>
      <c r="B474" s="107" t="s">
        <v>771</v>
      </c>
      <c r="C474" s="108"/>
      <c r="D474" s="108"/>
      <c r="E474" s="108"/>
      <c r="F474" s="107" t="s">
        <v>776</v>
      </c>
      <c r="G474" s="109"/>
      <c r="H474" s="81">
        <v>4</v>
      </c>
      <c r="I474" s="81">
        <v>28</v>
      </c>
      <c r="J474" s="81">
        <v>60</v>
      </c>
      <c r="K474" s="81"/>
      <c r="L474" s="81">
        <v>0</v>
      </c>
      <c r="M474" s="81"/>
      <c r="N474" s="81" t="str">
        <f t="shared" si="143"/>
        <v>02</v>
      </c>
      <c r="O474" s="110" t="s">
        <v>190</v>
      </c>
      <c r="P474" s="6" t="str">
        <f t="shared" si="127"/>
        <v xml:space="preserve"> 9</v>
      </c>
      <c r="Q474" s="6" t="str">
        <f t="shared" ref="Q474:Q537" si="145">IF(LEN(B474)=9,"tc",IF(LEN(B474)=7,"n",""))</f>
        <v>n</v>
      </c>
      <c r="R474" s="6" t="str">
        <f t="shared" si="132"/>
        <v/>
      </c>
      <c r="S474" s="6" t="str">
        <f t="shared" si="134"/>
        <v>L</v>
      </c>
      <c r="T474" s="58">
        <f t="shared" si="135"/>
        <v>1</v>
      </c>
      <c r="U474" s="58">
        <f t="shared" si="140"/>
        <v>1</v>
      </c>
      <c r="V474" s="58">
        <f t="shared" si="141"/>
        <v>1</v>
      </c>
      <c r="W474" s="58">
        <f t="shared" si="142"/>
        <v>1</v>
      </c>
      <c r="X474" s="58">
        <f t="shared" si="133"/>
        <v>0</v>
      </c>
      <c r="Y474" s="58">
        <f t="shared" si="136"/>
        <v>60</v>
      </c>
      <c r="Z474" s="6">
        <f t="shared" si="137"/>
        <v>0</v>
      </c>
      <c r="AA474" s="68">
        <f t="shared" si="138"/>
        <v>0</v>
      </c>
      <c r="AC474" s="6" t="str">
        <f t="shared" si="139"/>
        <v>L</v>
      </c>
      <c r="AE474" s="69" t="str">
        <f t="shared" si="144"/>
        <v>1</v>
      </c>
    </row>
    <row r="475" spans="1:31" ht="18.95" customHeight="1" x14ac:dyDescent="0.25">
      <c r="A475" s="106">
        <v>410</v>
      </c>
      <c r="B475" s="107" t="s">
        <v>773</v>
      </c>
      <c r="C475" s="108"/>
      <c r="D475" s="108"/>
      <c r="E475" s="108"/>
      <c r="F475" s="107" t="s">
        <v>777</v>
      </c>
      <c r="G475" s="109"/>
      <c r="H475" s="81">
        <v>4</v>
      </c>
      <c r="I475" s="81">
        <v>20</v>
      </c>
      <c r="J475" s="81">
        <v>60</v>
      </c>
      <c r="K475" s="81"/>
      <c r="L475" s="81">
        <v>0</v>
      </c>
      <c r="M475" s="81"/>
      <c r="N475" s="81" t="str">
        <f t="shared" si="143"/>
        <v>02</v>
      </c>
      <c r="O475" s="110" t="s">
        <v>190</v>
      </c>
      <c r="P475" s="6" t="str">
        <f t="shared" si="127"/>
        <v xml:space="preserve"> 9</v>
      </c>
      <c r="Q475" s="6" t="str">
        <f t="shared" si="145"/>
        <v>n</v>
      </c>
      <c r="R475" s="6" t="str">
        <f t="shared" si="132"/>
        <v/>
      </c>
      <c r="S475" s="6" t="str">
        <f t="shared" si="134"/>
        <v>L</v>
      </c>
      <c r="T475" s="58">
        <f t="shared" si="135"/>
        <v>1</v>
      </c>
      <c r="U475" s="58">
        <f t="shared" si="140"/>
        <v>1</v>
      </c>
      <c r="V475" s="58">
        <f t="shared" si="141"/>
        <v>1</v>
      </c>
      <c r="W475" s="58">
        <f t="shared" si="142"/>
        <v>1</v>
      </c>
      <c r="X475" s="58">
        <f t="shared" si="133"/>
        <v>0</v>
      </c>
      <c r="Y475" s="58">
        <f t="shared" si="136"/>
        <v>60</v>
      </c>
      <c r="Z475" s="6">
        <f t="shared" si="137"/>
        <v>0</v>
      </c>
      <c r="AA475" s="68">
        <f t="shared" si="138"/>
        <v>0</v>
      </c>
      <c r="AC475" s="6" t="str">
        <f t="shared" si="139"/>
        <v>L</v>
      </c>
      <c r="AE475" s="69" t="str">
        <f t="shared" si="144"/>
        <v>1</v>
      </c>
    </row>
    <row r="476" spans="1:31" ht="18.95" customHeight="1" x14ac:dyDescent="0.25">
      <c r="A476" s="106">
        <v>411</v>
      </c>
      <c r="B476" s="107" t="s">
        <v>778</v>
      </c>
      <c r="C476" s="108"/>
      <c r="D476" s="108"/>
      <c r="E476" s="108"/>
      <c r="F476" s="107" t="s">
        <v>779</v>
      </c>
      <c r="G476" s="109"/>
      <c r="H476" s="81">
        <v>2</v>
      </c>
      <c r="I476" s="81">
        <v>7</v>
      </c>
      <c r="J476" s="81">
        <v>30</v>
      </c>
      <c r="K476" s="81"/>
      <c r="L476" s="81">
        <v>0</v>
      </c>
      <c r="M476" s="81"/>
      <c r="N476" s="81" t="str">
        <f t="shared" si="143"/>
        <v>02</v>
      </c>
      <c r="O476" s="110" t="s">
        <v>190</v>
      </c>
      <c r="P476" s="6" t="str">
        <f t="shared" si="127"/>
        <v xml:space="preserve"> 9</v>
      </c>
      <c r="Q476" s="6" t="str">
        <f t="shared" si="145"/>
        <v>n</v>
      </c>
      <c r="R476" s="6" t="str">
        <f t="shared" si="132"/>
        <v/>
      </c>
      <c r="S476" s="6" t="str">
        <f t="shared" si="134"/>
        <v>L</v>
      </c>
      <c r="T476" s="58">
        <f t="shared" si="135"/>
        <v>1</v>
      </c>
      <c r="U476" s="58">
        <f t="shared" si="140"/>
        <v>1</v>
      </c>
      <c r="V476" s="58">
        <f t="shared" si="141"/>
        <v>1</v>
      </c>
      <c r="W476" s="58">
        <f t="shared" si="142"/>
        <v>1</v>
      </c>
      <c r="X476" s="58">
        <f t="shared" si="133"/>
        <v>0</v>
      </c>
      <c r="Y476" s="58">
        <f t="shared" si="136"/>
        <v>30</v>
      </c>
      <c r="Z476" s="6">
        <f t="shared" si="137"/>
        <v>0</v>
      </c>
      <c r="AA476" s="68">
        <f t="shared" si="138"/>
        <v>0</v>
      </c>
      <c r="AC476" s="6" t="str">
        <f t="shared" si="139"/>
        <v>L</v>
      </c>
      <c r="AE476" s="69" t="str">
        <f t="shared" si="144"/>
        <v>1</v>
      </c>
    </row>
    <row r="477" spans="1:31" ht="18.95" customHeight="1" x14ac:dyDescent="0.25">
      <c r="A477" s="106">
        <v>412</v>
      </c>
      <c r="B477" s="107" t="s">
        <v>778</v>
      </c>
      <c r="C477" s="108"/>
      <c r="D477" s="108"/>
      <c r="E477" s="108"/>
      <c r="F477" s="107" t="s">
        <v>780</v>
      </c>
      <c r="G477" s="109"/>
      <c r="H477" s="81">
        <v>2</v>
      </c>
      <c r="I477" s="81">
        <v>28</v>
      </c>
      <c r="J477" s="81">
        <v>30</v>
      </c>
      <c r="K477" s="81"/>
      <c r="L477" s="81">
        <v>0</v>
      </c>
      <c r="M477" s="81"/>
      <c r="N477" s="81" t="str">
        <f t="shared" si="143"/>
        <v>02</v>
      </c>
      <c r="O477" s="110" t="s">
        <v>190</v>
      </c>
      <c r="P477" s="6" t="str">
        <f t="shared" si="127"/>
        <v xml:space="preserve"> 9</v>
      </c>
      <c r="Q477" s="6" t="str">
        <f t="shared" si="145"/>
        <v>n</v>
      </c>
      <c r="R477" s="6" t="str">
        <f t="shared" si="132"/>
        <v/>
      </c>
      <c r="S477" s="6" t="str">
        <f t="shared" si="134"/>
        <v>L</v>
      </c>
      <c r="T477" s="58">
        <f t="shared" si="135"/>
        <v>1</v>
      </c>
      <c r="U477" s="58">
        <f t="shared" si="140"/>
        <v>1</v>
      </c>
      <c r="V477" s="58">
        <f t="shared" si="141"/>
        <v>1</v>
      </c>
      <c r="W477" s="58">
        <f t="shared" si="142"/>
        <v>1</v>
      </c>
      <c r="X477" s="58">
        <f t="shared" si="133"/>
        <v>0</v>
      </c>
      <c r="Y477" s="58">
        <f t="shared" si="136"/>
        <v>30</v>
      </c>
      <c r="Z477" s="6">
        <f t="shared" si="137"/>
        <v>0</v>
      </c>
      <c r="AA477" s="68">
        <f t="shared" si="138"/>
        <v>0</v>
      </c>
      <c r="AC477" s="6" t="str">
        <f t="shared" si="139"/>
        <v>L</v>
      </c>
      <c r="AE477" s="69" t="str">
        <f t="shared" si="144"/>
        <v>1</v>
      </c>
    </row>
    <row r="478" spans="1:31" ht="18.95" customHeight="1" x14ac:dyDescent="0.25">
      <c r="A478" s="106">
        <v>413</v>
      </c>
      <c r="B478" s="107" t="s">
        <v>778</v>
      </c>
      <c r="C478" s="108"/>
      <c r="D478" s="108"/>
      <c r="E478" s="108"/>
      <c r="F478" s="107" t="s">
        <v>781</v>
      </c>
      <c r="G478" s="109"/>
      <c r="H478" s="81">
        <v>2</v>
      </c>
      <c r="I478" s="81">
        <v>34</v>
      </c>
      <c r="J478" s="81">
        <v>30</v>
      </c>
      <c r="K478" s="81"/>
      <c r="L478" s="81">
        <v>0</v>
      </c>
      <c r="M478" s="81"/>
      <c r="N478" s="81" t="str">
        <f t="shared" si="143"/>
        <v>02</v>
      </c>
      <c r="O478" s="110" t="s">
        <v>190</v>
      </c>
      <c r="P478" s="6" t="str">
        <f t="shared" si="127"/>
        <v xml:space="preserve"> 9</v>
      </c>
      <c r="Q478" s="6" t="str">
        <f t="shared" si="145"/>
        <v>n</v>
      </c>
      <c r="R478" s="6" t="str">
        <f t="shared" si="132"/>
        <v/>
      </c>
      <c r="S478" s="6" t="str">
        <f t="shared" si="134"/>
        <v>L</v>
      </c>
      <c r="T478" s="58">
        <f t="shared" si="135"/>
        <v>1</v>
      </c>
      <c r="U478" s="58">
        <f t="shared" si="140"/>
        <v>1</v>
      </c>
      <c r="V478" s="58">
        <f t="shared" si="141"/>
        <v>1</v>
      </c>
      <c r="W478" s="58">
        <f t="shared" si="142"/>
        <v>1</v>
      </c>
      <c r="X478" s="58">
        <f t="shared" si="133"/>
        <v>0</v>
      </c>
      <c r="Y478" s="58">
        <f t="shared" si="136"/>
        <v>30</v>
      </c>
      <c r="Z478" s="6">
        <f t="shared" si="137"/>
        <v>0</v>
      </c>
      <c r="AA478" s="68">
        <f t="shared" si="138"/>
        <v>0</v>
      </c>
      <c r="AC478" s="6" t="str">
        <f t="shared" si="139"/>
        <v>L</v>
      </c>
      <c r="AE478" s="69" t="str">
        <f t="shared" si="144"/>
        <v>1</v>
      </c>
    </row>
    <row r="479" spans="1:31" ht="18.95" customHeight="1" x14ac:dyDescent="0.25">
      <c r="A479" s="106">
        <v>414</v>
      </c>
      <c r="B479" s="107" t="s">
        <v>778</v>
      </c>
      <c r="C479" s="108"/>
      <c r="D479" s="108"/>
      <c r="E479" s="108"/>
      <c r="F479" s="107" t="s">
        <v>782</v>
      </c>
      <c r="G479" s="109"/>
      <c r="H479" s="81">
        <v>2</v>
      </c>
      <c r="I479" s="81">
        <v>36</v>
      </c>
      <c r="J479" s="81">
        <v>30</v>
      </c>
      <c r="K479" s="81"/>
      <c r="L479" s="81">
        <v>0</v>
      </c>
      <c r="M479" s="81"/>
      <c r="N479" s="81" t="str">
        <f t="shared" si="143"/>
        <v>02</v>
      </c>
      <c r="O479" s="110" t="s">
        <v>190</v>
      </c>
      <c r="P479" s="6" t="str">
        <f t="shared" si="127"/>
        <v xml:space="preserve"> 9</v>
      </c>
      <c r="Q479" s="6" t="str">
        <f t="shared" si="145"/>
        <v>n</v>
      </c>
      <c r="R479" s="6" t="str">
        <f t="shared" si="132"/>
        <v/>
      </c>
      <c r="S479" s="6" t="str">
        <f t="shared" si="134"/>
        <v>L</v>
      </c>
      <c r="T479" s="58">
        <f t="shared" si="135"/>
        <v>1.1000000000000001</v>
      </c>
      <c r="U479" s="58">
        <f t="shared" si="140"/>
        <v>1</v>
      </c>
      <c r="V479" s="58">
        <f t="shared" si="141"/>
        <v>1</v>
      </c>
      <c r="W479" s="58">
        <f t="shared" si="142"/>
        <v>1</v>
      </c>
      <c r="X479" s="58">
        <f t="shared" si="133"/>
        <v>0</v>
      </c>
      <c r="Y479" s="58">
        <f t="shared" si="136"/>
        <v>33</v>
      </c>
      <c r="Z479" s="6">
        <f t="shared" si="137"/>
        <v>0</v>
      </c>
      <c r="AA479" s="68">
        <f t="shared" si="138"/>
        <v>0</v>
      </c>
      <c r="AC479" s="6" t="str">
        <f t="shared" si="139"/>
        <v>L</v>
      </c>
      <c r="AE479" s="69" t="str">
        <f t="shared" si="144"/>
        <v>1,1</v>
      </c>
    </row>
    <row r="480" spans="1:31" ht="18.95" customHeight="1" x14ac:dyDescent="0.25">
      <c r="A480" s="106">
        <v>415</v>
      </c>
      <c r="B480" s="107" t="s">
        <v>778</v>
      </c>
      <c r="C480" s="108"/>
      <c r="D480" s="108"/>
      <c r="E480" s="108"/>
      <c r="F480" s="107" t="s">
        <v>783</v>
      </c>
      <c r="G480" s="109"/>
      <c r="H480" s="81">
        <v>2</v>
      </c>
      <c r="I480" s="81">
        <v>20</v>
      </c>
      <c r="J480" s="81">
        <v>30</v>
      </c>
      <c r="K480" s="81"/>
      <c r="L480" s="81">
        <v>0</v>
      </c>
      <c r="M480" s="81"/>
      <c r="N480" s="81" t="str">
        <f t="shared" si="143"/>
        <v>02</v>
      </c>
      <c r="O480" s="110" t="s">
        <v>190</v>
      </c>
      <c r="P480" s="6" t="str">
        <f t="shared" si="127"/>
        <v xml:space="preserve"> 9</v>
      </c>
      <c r="Q480" s="6" t="str">
        <f t="shared" si="145"/>
        <v>n</v>
      </c>
      <c r="R480" s="6" t="str">
        <f t="shared" si="132"/>
        <v/>
      </c>
      <c r="S480" s="6" t="str">
        <f t="shared" si="134"/>
        <v>L</v>
      </c>
      <c r="T480" s="58">
        <f t="shared" si="135"/>
        <v>1</v>
      </c>
      <c r="U480" s="58">
        <f t="shared" si="140"/>
        <v>1</v>
      </c>
      <c r="V480" s="58">
        <f t="shared" si="141"/>
        <v>1</v>
      </c>
      <c r="W480" s="58">
        <f t="shared" si="142"/>
        <v>1</v>
      </c>
      <c r="X480" s="58">
        <f t="shared" si="133"/>
        <v>0</v>
      </c>
      <c r="Y480" s="58">
        <f t="shared" si="136"/>
        <v>30</v>
      </c>
      <c r="Z480" s="6">
        <f t="shared" si="137"/>
        <v>0</v>
      </c>
      <c r="AA480" s="68">
        <f t="shared" si="138"/>
        <v>0</v>
      </c>
      <c r="AC480" s="6" t="str">
        <f t="shared" si="139"/>
        <v>L</v>
      </c>
      <c r="AE480" s="69" t="str">
        <f t="shared" si="144"/>
        <v>1</v>
      </c>
    </row>
    <row r="481" spans="1:31" ht="18.95" customHeight="1" x14ac:dyDescent="0.25">
      <c r="A481" s="106">
        <v>416</v>
      </c>
      <c r="B481" s="107" t="s">
        <v>784</v>
      </c>
      <c r="C481" s="108"/>
      <c r="D481" s="108"/>
      <c r="E481" s="108"/>
      <c r="F481" s="107" t="s">
        <v>785</v>
      </c>
      <c r="G481" s="109"/>
      <c r="H481" s="81">
        <v>4</v>
      </c>
      <c r="I481" s="81">
        <v>44</v>
      </c>
      <c r="J481" s="81">
        <v>60</v>
      </c>
      <c r="K481" s="81"/>
      <c r="L481" s="81">
        <v>0</v>
      </c>
      <c r="M481" s="81"/>
      <c r="N481" s="81" t="str">
        <f t="shared" si="143"/>
        <v>03</v>
      </c>
      <c r="O481" s="110" t="s">
        <v>90</v>
      </c>
      <c r="P481" s="6" t="str">
        <f t="shared" si="127"/>
        <v>1)</v>
      </c>
      <c r="Q481" s="6" t="str">
        <f t="shared" si="145"/>
        <v>n</v>
      </c>
      <c r="R481" s="6" t="str">
        <f t="shared" si="132"/>
        <v/>
      </c>
      <c r="S481" s="6" t="str">
        <f t="shared" si="134"/>
        <v>L</v>
      </c>
      <c r="T481" s="58">
        <f t="shared" si="135"/>
        <v>1.1000000000000001</v>
      </c>
      <c r="U481" s="58">
        <f t="shared" si="140"/>
        <v>1</v>
      </c>
      <c r="V481" s="58">
        <f t="shared" si="141"/>
        <v>1</v>
      </c>
      <c r="W481" s="58">
        <f t="shared" si="142"/>
        <v>1</v>
      </c>
      <c r="X481" s="58">
        <f t="shared" si="133"/>
        <v>0</v>
      </c>
      <c r="Y481" s="58">
        <f t="shared" si="136"/>
        <v>66</v>
      </c>
      <c r="Z481" s="6">
        <f t="shared" si="137"/>
        <v>0</v>
      </c>
      <c r="AA481" s="68">
        <f t="shared" si="138"/>
        <v>0</v>
      </c>
      <c r="AC481" s="6" t="str">
        <f t="shared" si="139"/>
        <v>L</v>
      </c>
      <c r="AE481" s="69" t="str">
        <f t="shared" si="144"/>
        <v>1,1</v>
      </c>
    </row>
    <row r="482" spans="1:31" ht="18.95" customHeight="1" x14ac:dyDescent="0.25">
      <c r="A482" s="106">
        <v>417</v>
      </c>
      <c r="B482" s="107" t="s">
        <v>784</v>
      </c>
      <c r="C482" s="108"/>
      <c r="D482" s="108"/>
      <c r="E482" s="108"/>
      <c r="F482" s="107" t="s">
        <v>786</v>
      </c>
      <c r="G482" s="109"/>
      <c r="H482" s="81">
        <v>4</v>
      </c>
      <c r="I482" s="81">
        <v>44</v>
      </c>
      <c r="J482" s="81">
        <v>60</v>
      </c>
      <c r="K482" s="81"/>
      <c r="L482" s="81">
        <v>0</v>
      </c>
      <c r="M482" s="81"/>
      <c r="N482" s="81" t="str">
        <f t="shared" si="143"/>
        <v>03</v>
      </c>
      <c r="O482" s="110" t="s">
        <v>90</v>
      </c>
      <c r="P482" s="6" t="str">
        <f t="shared" si="127"/>
        <v>2)</v>
      </c>
      <c r="Q482" s="6" t="str">
        <f t="shared" si="145"/>
        <v>n</v>
      </c>
      <c r="R482" s="6" t="str">
        <f t="shared" si="132"/>
        <v/>
      </c>
      <c r="S482" s="6" t="str">
        <f t="shared" si="134"/>
        <v>L</v>
      </c>
      <c r="T482" s="58">
        <f t="shared" si="135"/>
        <v>1.1000000000000001</v>
      </c>
      <c r="U482" s="58">
        <f t="shared" si="140"/>
        <v>1</v>
      </c>
      <c r="V482" s="58">
        <f t="shared" si="141"/>
        <v>1</v>
      </c>
      <c r="W482" s="58">
        <f t="shared" si="142"/>
        <v>1</v>
      </c>
      <c r="X482" s="58">
        <f t="shared" si="133"/>
        <v>0</v>
      </c>
      <c r="Y482" s="58">
        <f t="shared" si="136"/>
        <v>66</v>
      </c>
      <c r="Z482" s="6">
        <f t="shared" si="137"/>
        <v>0</v>
      </c>
      <c r="AA482" s="68">
        <f t="shared" si="138"/>
        <v>0</v>
      </c>
      <c r="AC482" s="6" t="str">
        <f t="shared" si="139"/>
        <v>L</v>
      </c>
      <c r="AE482" s="69" t="str">
        <f t="shared" si="144"/>
        <v>1,1</v>
      </c>
    </row>
    <row r="483" spans="1:31" ht="18.95" customHeight="1" x14ac:dyDescent="0.25">
      <c r="A483" s="106">
        <v>418</v>
      </c>
      <c r="B483" s="107" t="s">
        <v>784</v>
      </c>
      <c r="C483" s="108"/>
      <c r="D483" s="108"/>
      <c r="E483" s="108"/>
      <c r="F483" s="107" t="s">
        <v>787</v>
      </c>
      <c r="G483" s="109"/>
      <c r="H483" s="81">
        <v>4</v>
      </c>
      <c r="I483" s="81">
        <v>44</v>
      </c>
      <c r="J483" s="81">
        <v>60</v>
      </c>
      <c r="K483" s="81"/>
      <c r="L483" s="81">
        <v>0</v>
      </c>
      <c r="M483" s="81"/>
      <c r="N483" s="81" t="str">
        <f t="shared" si="143"/>
        <v>03</v>
      </c>
      <c r="O483" s="110" t="s">
        <v>90</v>
      </c>
      <c r="P483" s="6" t="str">
        <f t="shared" si="127"/>
        <v>3)</v>
      </c>
      <c r="Q483" s="6" t="str">
        <f t="shared" si="145"/>
        <v>n</v>
      </c>
      <c r="R483" s="6" t="str">
        <f t="shared" si="132"/>
        <v/>
      </c>
      <c r="S483" s="6" t="str">
        <f t="shared" si="134"/>
        <v>L</v>
      </c>
      <c r="T483" s="58">
        <f t="shared" si="135"/>
        <v>1.1000000000000001</v>
      </c>
      <c r="U483" s="58">
        <f t="shared" si="140"/>
        <v>1</v>
      </c>
      <c r="V483" s="58">
        <f t="shared" si="141"/>
        <v>1</v>
      </c>
      <c r="W483" s="58">
        <f t="shared" si="142"/>
        <v>1</v>
      </c>
      <c r="X483" s="58">
        <f t="shared" si="133"/>
        <v>0</v>
      </c>
      <c r="Y483" s="58">
        <f t="shared" si="136"/>
        <v>66</v>
      </c>
      <c r="Z483" s="6">
        <f t="shared" si="137"/>
        <v>0</v>
      </c>
      <c r="AA483" s="68">
        <f t="shared" si="138"/>
        <v>0</v>
      </c>
      <c r="AC483" s="6" t="str">
        <f t="shared" si="139"/>
        <v>L</v>
      </c>
      <c r="AE483" s="69" t="str">
        <f t="shared" si="144"/>
        <v>1,1</v>
      </c>
    </row>
    <row r="484" spans="1:31" ht="18.95" customHeight="1" x14ac:dyDescent="0.25">
      <c r="A484" s="106">
        <v>419</v>
      </c>
      <c r="B484" s="107" t="s">
        <v>788</v>
      </c>
      <c r="C484" s="108"/>
      <c r="D484" s="108"/>
      <c r="E484" s="108"/>
      <c r="F484" s="107" t="s">
        <v>789</v>
      </c>
      <c r="G484" s="109"/>
      <c r="H484" s="81">
        <v>1</v>
      </c>
      <c r="I484" s="81">
        <v>44</v>
      </c>
      <c r="J484" s="81">
        <v>15</v>
      </c>
      <c r="K484" s="81"/>
      <c r="L484" s="81">
        <v>0</v>
      </c>
      <c r="M484" s="81"/>
      <c r="N484" s="81" t="str">
        <f t="shared" si="143"/>
        <v>03</v>
      </c>
      <c r="O484" s="110" t="s">
        <v>90</v>
      </c>
      <c r="P484" s="6" t="str">
        <f t="shared" si="127"/>
        <v>1)</v>
      </c>
      <c r="Q484" s="6" t="str">
        <f t="shared" si="145"/>
        <v>n</v>
      </c>
      <c r="R484" s="6" t="str">
        <f t="shared" si="132"/>
        <v/>
      </c>
      <c r="S484" s="6" t="str">
        <f t="shared" si="134"/>
        <v>L</v>
      </c>
      <c r="T484" s="58">
        <f t="shared" si="135"/>
        <v>1.1000000000000001</v>
      </c>
      <c r="U484" s="58">
        <f t="shared" si="140"/>
        <v>1</v>
      </c>
      <c r="V484" s="58">
        <f t="shared" si="141"/>
        <v>1</v>
      </c>
      <c r="W484" s="58">
        <f t="shared" si="142"/>
        <v>1</v>
      </c>
      <c r="X484" s="58">
        <f t="shared" si="133"/>
        <v>0</v>
      </c>
      <c r="Y484" s="58">
        <f t="shared" si="136"/>
        <v>16.5</v>
      </c>
      <c r="Z484" s="6">
        <f t="shared" si="137"/>
        <v>0</v>
      </c>
      <c r="AA484" s="68">
        <f t="shared" si="138"/>
        <v>0</v>
      </c>
      <c r="AC484" s="6" t="str">
        <f t="shared" si="139"/>
        <v>L</v>
      </c>
      <c r="AE484" s="69" t="str">
        <f t="shared" si="144"/>
        <v>1,1</v>
      </c>
    </row>
    <row r="485" spans="1:31" ht="18.95" customHeight="1" x14ac:dyDescent="0.25">
      <c r="A485" s="106">
        <v>420</v>
      </c>
      <c r="B485" s="107" t="s">
        <v>788</v>
      </c>
      <c r="C485" s="108"/>
      <c r="D485" s="108"/>
      <c r="E485" s="108"/>
      <c r="F485" s="107" t="s">
        <v>790</v>
      </c>
      <c r="G485" s="109"/>
      <c r="H485" s="81">
        <v>1</v>
      </c>
      <c r="I485" s="81">
        <v>44</v>
      </c>
      <c r="J485" s="81">
        <v>15</v>
      </c>
      <c r="K485" s="81"/>
      <c r="L485" s="81">
        <v>0</v>
      </c>
      <c r="M485" s="81"/>
      <c r="N485" s="81" t="str">
        <f t="shared" si="143"/>
        <v>03</v>
      </c>
      <c r="O485" s="110" t="s">
        <v>90</v>
      </c>
      <c r="P485" s="6" t="str">
        <f t="shared" si="127"/>
        <v>2)</v>
      </c>
      <c r="Q485" s="6" t="str">
        <f t="shared" si="145"/>
        <v>n</v>
      </c>
      <c r="R485" s="6" t="str">
        <f t="shared" si="132"/>
        <v/>
      </c>
      <c r="S485" s="6" t="str">
        <f t="shared" si="134"/>
        <v>L</v>
      </c>
      <c r="T485" s="58">
        <f t="shared" si="135"/>
        <v>1.1000000000000001</v>
      </c>
      <c r="U485" s="58">
        <f t="shared" si="140"/>
        <v>1</v>
      </c>
      <c r="V485" s="58">
        <f t="shared" si="141"/>
        <v>1</v>
      </c>
      <c r="W485" s="58">
        <f t="shared" si="142"/>
        <v>1</v>
      </c>
      <c r="X485" s="58">
        <f t="shared" si="133"/>
        <v>0</v>
      </c>
      <c r="Y485" s="58">
        <f t="shared" si="136"/>
        <v>16.5</v>
      </c>
      <c r="Z485" s="6">
        <f t="shared" si="137"/>
        <v>0</v>
      </c>
      <c r="AA485" s="68">
        <f t="shared" si="138"/>
        <v>0</v>
      </c>
      <c r="AC485" s="6" t="str">
        <f t="shared" si="139"/>
        <v>L</v>
      </c>
      <c r="AE485" s="69" t="str">
        <f t="shared" si="144"/>
        <v>1,1</v>
      </c>
    </row>
    <row r="486" spans="1:31" ht="18.95" customHeight="1" x14ac:dyDescent="0.25">
      <c r="A486" s="106">
        <v>421</v>
      </c>
      <c r="B486" s="107" t="s">
        <v>788</v>
      </c>
      <c r="C486" s="108"/>
      <c r="D486" s="108"/>
      <c r="E486" s="108"/>
      <c r="F486" s="107" t="s">
        <v>791</v>
      </c>
      <c r="G486" s="109"/>
      <c r="H486" s="81">
        <v>1</v>
      </c>
      <c r="I486" s="81">
        <v>44</v>
      </c>
      <c r="J486" s="81">
        <v>15</v>
      </c>
      <c r="K486" s="81"/>
      <c r="L486" s="81">
        <v>0</v>
      </c>
      <c r="M486" s="81"/>
      <c r="N486" s="81" t="str">
        <f t="shared" si="143"/>
        <v>03</v>
      </c>
      <c r="O486" s="110" t="s">
        <v>90</v>
      </c>
      <c r="P486" s="6" t="str">
        <f t="shared" si="127"/>
        <v>3)</v>
      </c>
      <c r="Q486" s="6" t="str">
        <f t="shared" si="145"/>
        <v>n</v>
      </c>
      <c r="R486" s="6" t="str">
        <f t="shared" si="132"/>
        <v/>
      </c>
      <c r="S486" s="6" t="str">
        <f t="shared" si="134"/>
        <v>L</v>
      </c>
      <c r="T486" s="58">
        <f t="shared" si="135"/>
        <v>1.1000000000000001</v>
      </c>
      <c r="U486" s="58">
        <f t="shared" si="140"/>
        <v>1</v>
      </c>
      <c r="V486" s="58">
        <f t="shared" si="141"/>
        <v>1</v>
      </c>
      <c r="W486" s="58">
        <f t="shared" si="142"/>
        <v>1</v>
      </c>
      <c r="X486" s="58">
        <f t="shared" si="133"/>
        <v>0</v>
      </c>
      <c r="Y486" s="58">
        <f t="shared" si="136"/>
        <v>16.5</v>
      </c>
      <c r="Z486" s="6">
        <f t="shared" si="137"/>
        <v>0</v>
      </c>
      <c r="AA486" s="68">
        <f t="shared" si="138"/>
        <v>0</v>
      </c>
      <c r="AC486" s="6" t="str">
        <f t="shared" si="139"/>
        <v>L</v>
      </c>
      <c r="AE486" s="69" t="str">
        <f t="shared" si="144"/>
        <v>1,1</v>
      </c>
    </row>
    <row r="487" spans="1:31" ht="18.95" customHeight="1" x14ac:dyDescent="0.25">
      <c r="A487" s="106">
        <v>422</v>
      </c>
      <c r="B487" s="107" t="s">
        <v>792</v>
      </c>
      <c r="C487" s="108"/>
      <c r="D487" s="108"/>
      <c r="E487" s="108"/>
      <c r="F487" s="107" t="s">
        <v>793</v>
      </c>
      <c r="G487" s="109"/>
      <c r="H487" s="81">
        <v>4</v>
      </c>
      <c r="I487" s="81">
        <v>7</v>
      </c>
      <c r="J487" s="81">
        <v>60</v>
      </c>
      <c r="K487" s="81"/>
      <c r="L487" s="81">
        <v>0</v>
      </c>
      <c r="M487" s="81"/>
      <c r="N487" s="81" t="str">
        <f t="shared" si="143"/>
        <v>04</v>
      </c>
      <c r="O487" s="110" t="s">
        <v>190</v>
      </c>
      <c r="P487" s="6" t="str">
        <f t="shared" si="127"/>
        <v xml:space="preserve"> 9</v>
      </c>
      <c r="Q487" s="6" t="str">
        <f t="shared" si="145"/>
        <v>n</v>
      </c>
      <c r="R487" s="6" t="str">
        <f t="shared" si="132"/>
        <v/>
      </c>
      <c r="S487" s="6" t="str">
        <f t="shared" si="134"/>
        <v>L</v>
      </c>
      <c r="T487" s="58">
        <f t="shared" si="135"/>
        <v>1</v>
      </c>
      <c r="U487" s="58">
        <f t="shared" si="140"/>
        <v>1</v>
      </c>
      <c r="V487" s="58">
        <f t="shared" si="141"/>
        <v>1</v>
      </c>
      <c r="W487" s="58">
        <f t="shared" si="142"/>
        <v>1</v>
      </c>
      <c r="X487" s="58">
        <f t="shared" si="133"/>
        <v>0</v>
      </c>
      <c r="Y487" s="58">
        <f t="shared" si="136"/>
        <v>60</v>
      </c>
      <c r="Z487" s="6">
        <f t="shared" si="137"/>
        <v>0</v>
      </c>
      <c r="AA487" s="68">
        <f t="shared" si="138"/>
        <v>0</v>
      </c>
      <c r="AC487" s="6" t="str">
        <f t="shared" si="139"/>
        <v>L</v>
      </c>
      <c r="AE487" s="69" t="str">
        <f t="shared" si="144"/>
        <v>1</v>
      </c>
    </row>
    <row r="488" spans="1:31" ht="18.95" customHeight="1" x14ac:dyDescent="0.25">
      <c r="A488" s="106">
        <v>423</v>
      </c>
      <c r="B488" s="107" t="s">
        <v>792</v>
      </c>
      <c r="C488" s="108"/>
      <c r="D488" s="108"/>
      <c r="E488" s="108"/>
      <c r="F488" s="107" t="s">
        <v>794</v>
      </c>
      <c r="G488" s="109"/>
      <c r="H488" s="81">
        <v>4</v>
      </c>
      <c r="I488" s="81">
        <v>28</v>
      </c>
      <c r="J488" s="81">
        <v>60</v>
      </c>
      <c r="K488" s="81"/>
      <c r="L488" s="81">
        <v>0</v>
      </c>
      <c r="M488" s="81"/>
      <c r="N488" s="81" t="str">
        <f t="shared" si="143"/>
        <v>04</v>
      </c>
      <c r="O488" s="110" t="s">
        <v>190</v>
      </c>
      <c r="P488" s="6" t="str">
        <f t="shared" si="127"/>
        <v xml:space="preserve"> 9</v>
      </c>
      <c r="Q488" s="6" t="str">
        <f t="shared" si="145"/>
        <v>n</v>
      </c>
      <c r="R488" s="6" t="str">
        <f t="shared" si="132"/>
        <v/>
      </c>
      <c r="S488" s="6" t="str">
        <f t="shared" si="134"/>
        <v>L</v>
      </c>
      <c r="T488" s="58">
        <f t="shared" si="135"/>
        <v>1</v>
      </c>
      <c r="U488" s="58">
        <f t="shared" si="140"/>
        <v>1</v>
      </c>
      <c r="V488" s="58">
        <f t="shared" si="141"/>
        <v>1</v>
      </c>
      <c r="W488" s="58">
        <f t="shared" si="142"/>
        <v>1</v>
      </c>
      <c r="X488" s="58">
        <f t="shared" si="133"/>
        <v>0</v>
      </c>
      <c r="Y488" s="58">
        <f t="shared" si="136"/>
        <v>60</v>
      </c>
      <c r="Z488" s="6">
        <f t="shared" si="137"/>
        <v>0</v>
      </c>
      <c r="AA488" s="68">
        <f t="shared" si="138"/>
        <v>0</v>
      </c>
      <c r="AC488" s="6" t="str">
        <f t="shared" si="139"/>
        <v>L</v>
      </c>
      <c r="AE488" s="69" t="str">
        <f t="shared" si="144"/>
        <v>1</v>
      </c>
    </row>
    <row r="489" spans="1:31" ht="18.95" customHeight="1" x14ac:dyDescent="0.25">
      <c r="A489" s="106">
        <v>424</v>
      </c>
      <c r="B489" s="107" t="s">
        <v>792</v>
      </c>
      <c r="C489" s="108"/>
      <c r="D489" s="108"/>
      <c r="E489" s="108"/>
      <c r="F489" s="107" t="s">
        <v>795</v>
      </c>
      <c r="G489" s="109"/>
      <c r="H489" s="81">
        <v>4</v>
      </c>
      <c r="I489" s="81">
        <v>34</v>
      </c>
      <c r="J489" s="81">
        <v>60</v>
      </c>
      <c r="K489" s="81"/>
      <c r="L489" s="81">
        <v>0</v>
      </c>
      <c r="M489" s="81"/>
      <c r="N489" s="81" t="str">
        <f t="shared" si="143"/>
        <v>04</v>
      </c>
      <c r="O489" s="110" t="s">
        <v>190</v>
      </c>
      <c r="P489" s="6" t="str">
        <f t="shared" si="127"/>
        <v xml:space="preserve"> 9</v>
      </c>
      <c r="Q489" s="6" t="str">
        <f t="shared" si="145"/>
        <v>n</v>
      </c>
      <c r="R489" s="6" t="str">
        <f t="shared" si="132"/>
        <v/>
      </c>
      <c r="S489" s="6" t="str">
        <f t="shared" si="134"/>
        <v>L</v>
      </c>
      <c r="T489" s="58">
        <f t="shared" si="135"/>
        <v>1</v>
      </c>
      <c r="U489" s="58">
        <f t="shared" si="140"/>
        <v>1</v>
      </c>
      <c r="V489" s="58">
        <f t="shared" si="141"/>
        <v>1</v>
      </c>
      <c r="W489" s="58">
        <f t="shared" si="142"/>
        <v>1</v>
      </c>
      <c r="X489" s="58">
        <f t="shared" si="133"/>
        <v>0</v>
      </c>
      <c r="Y489" s="58">
        <f t="shared" si="136"/>
        <v>60</v>
      </c>
      <c r="Z489" s="6">
        <f t="shared" si="137"/>
        <v>0</v>
      </c>
      <c r="AA489" s="68">
        <f t="shared" si="138"/>
        <v>0</v>
      </c>
      <c r="AC489" s="6" t="str">
        <f t="shared" si="139"/>
        <v>L</v>
      </c>
      <c r="AE489" s="69" t="str">
        <f t="shared" si="144"/>
        <v>1</v>
      </c>
    </row>
    <row r="490" spans="1:31" ht="18.95" customHeight="1" x14ac:dyDescent="0.25">
      <c r="A490" s="106">
        <v>425</v>
      </c>
      <c r="B490" s="107" t="s">
        <v>792</v>
      </c>
      <c r="C490" s="108"/>
      <c r="D490" s="108"/>
      <c r="E490" s="108"/>
      <c r="F490" s="107" t="s">
        <v>796</v>
      </c>
      <c r="G490" s="109"/>
      <c r="H490" s="81">
        <v>4</v>
      </c>
      <c r="I490" s="81">
        <v>36</v>
      </c>
      <c r="J490" s="81">
        <v>60</v>
      </c>
      <c r="K490" s="81"/>
      <c r="L490" s="81">
        <v>0</v>
      </c>
      <c r="M490" s="81"/>
      <c r="N490" s="81" t="str">
        <f t="shared" si="143"/>
        <v>04</v>
      </c>
      <c r="O490" s="110" t="s">
        <v>190</v>
      </c>
      <c r="P490" s="6" t="str">
        <f t="shared" si="127"/>
        <v xml:space="preserve"> 9</v>
      </c>
      <c r="Q490" s="6" t="str">
        <f t="shared" si="145"/>
        <v>n</v>
      </c>
      <c r="R490" s="6" t="str">
        <f t="shared" si="132"/>
        <v/>
      </c>
      <c r="S490" s="6" t="str">
        <f t="shared" si="134"/>
        <v>L</v>
      </c>
      <c r="T490" s="58">
        <f t="shared" si="135"/>
        <v>1.1000000000000001</v>
      </c>
      <c r="U490" s="58">
        <f t="shared" si="140"/>
        <v>1</v>
      </c>
      <c r="V490" s="58">
        <f t="shared" si="141"/>
        <v>1</v>
      </c>
      <c r="W490" s="58">
        <f t="shared" si="142"/>
        <v>1</v>
      </c>
      <c r="X490" s="58">
        <f t="shared" si="133"/>
        <v>0</v>
      </c>
      <c r="Y490" s="58">
        <f t="shared" si="136"/>
        <v>66</v>
      </c>
      <c r="Z490" s="6">
        <f t="shared" si="137"/>
        <v>0</v>
      </c>
      <c r="AA490" s="68">
        <f t="shared" si="138"/>
        <v>0</v>
      </c>
      <c r="AC490" s="6" t="str">
        <f t="shared" si="139"/>
        <v>L</v>
      </c>
      <c r="AE490" s="69" t="str">
        <f t="shared" si="144"/>
        <v>1,1</v>
      </c>
    </row>
    <row r="491" spans="1:31" ht="18.95" customHeight="1" x14ac:dyDescent="0.25">
      <c r="A491" s="106">
        <v>426</v>
      </c>
      <c r="B491" s="107" t="s">
        <v>792</v>
      </c>
      <c r="C491" s="108"/>
      <c r="D491" s="108"/>
      <c r="E491" s="108"/>
      <c r="F491" s="107" t="s">
        <v>797</v>
      </c>
      <c r="G491" s="109"/>
      <c r="H491" s="81">
        <v>4</v>
      </c>
      <c r="I491" s="81">
        <v>20</v>
      </c>
      <c r="J491" s="81">
        <v>60</v>
      </c>
      <c r="K491" s="81"/>
      <c r="L491" s="81">
        <v>0</v>
      </c>
      <c r="M491" s="81"/>
      <c r="N491" s="81" t="str">
        <f t="shared" si="143"/>
        <v>04</v>
      </c>
      <c r="O491" s="110" t="s">
        <v>90</v>
      </c>
      <c r="P491" s="6" t="str">
        <f t="shared" si="127"/>
        <v xml:space="preserve"> 9</v>
      </c>
      <c r="Q491" s="6" t="str">
        <f t="shared" si="145"/>
        <v>n</v>
      </c>
      <c r="R491" s="6" t="str">
        <f t="shared" si="132"/>
        <v/>
      </c>
      <c r="S491" s="6" t="str">
        <f t="shared" si="134"/>
        <v>L</v>
      </c>
      <c r="T491" s="58">
        <f t="shared" si="135"/>
        <v>1</v>
      </c>
      <c r="U491" s="58">
        <f t="shared" si="140"/>
        <v>1</v>
      </c>
      <c r="V491" s="58">
        <f t="shared" si="141"/>
        <v>1</v>
      </c>
      <c r="W491" s="58">
        <f t="shared" si="142"/>
        <v>1</v>
      </c>
      <c r="X491" s="58">
        <f t="shared" si="133"/>
        <v>0</v>
      </c>
      <c r="Y491" s="58">
        <f t="shared" si="136"/>
        <v>60</v>
      </c>
      <c r="Z491" s="6">
        <f t="shared" si="137"/>
        <v>0</v>
      </c>
      <c r="AA491" s="68">
        <f t="shared" si="138"/>
        <v>0</v>
      </c>
      <c r="AC491" s="6" t="str">
        <f t="shared" si="139"/>
        <v>L</v>
      </c>
      <c r="AE491" s="69" t="str">
        <f t="shared" si="144"/>
        <v>1</v>
      </c>
    </row>
    <row r="492" spans="1:31" ht="18.95" customHeight="1" x14ac:dyDescent="0.25">
      <c r="A492" s="106">
        <v>427</v>
      </c>
      <c r="B492" s="107" t="s">
        <v>792</v>
      </c>
      <c r="C492" s="108"/>
      <c r="D492" s="108"/>
      <c r="E492" s="108"/>
      <c r="F492" s="107" t="s">
        <v>798</v>
      </c>
      <c r="G492" s="109"/>
      <c r="H492" s="81">
        <v>4</v>
      </c>
      <c r="I492" s="81">
        <v>6</v>
      </c>
      <c r="J492" s="81">
        <v>60</v>
      </c>
      <c r="K492" s="81"/>
      <c r="L492" s="81">
        <v>0</v>
      </c>
      <c r="M492" s="81"/>
      <c r="N492" s="81" t="str">
        <f t="shared" si="143"/>
        <v>04</v>
      </c>
      <c r="O492" s="110" t="s">
        <v>190</v>
      </c>
      <c r="P492" s="6" t="str">
        <f t="shared" si="127"/>
        <v xml:space="preserve"> 9</v>
      </c>
      <c r="Q492" s="6" t="str">
        <f t="shared" si="145"/>
        <v>n</v>
      </c>
      <c r="R492" s="6" t="str">
        <f t="shared" si="132"/>
        <v/>
      </c>
      <c r="S492" s="6" t="str">
        <f t="shared" si="134"/>
        <v>L</v>
      </c>
      <c r="T492" s="58">
        <f t="shared" si="135"/>
        <v>1</v>
      </c>
      <c r="U492" s="58">
        <f t="shared" si="140"/>
        <v>1</v>
      </c>
      <c r="V492" s="58">
        <f t="shared" si="141"/>
        <v>1</v>
      </c>
      <c r="W492" s="58">
        <f t="shared" si="142"/>
        <v>1</v>
      </c>
      <c r="X492" s="58">
        <f t="shared" si="133"/>
        <v>0</v>
      </c>
      <c r="Y492" s="58">
        <f t="shared" si="136"/>
        <v>60</v>
      </c>
      <c r="Z492" s="6">
        <f t="shared" si="137"/>
        <v>0</v>
      </c>
      <c r="AA492" s="68">
        <f t="shared" si="138"/>
        <v>0</v>
      </c>
      <c r="AC492" s="6" t="str">
        <f t="shared" si="139"/>
        <v>L</v>
      </c>
      <c r="AE492" s="69" t="str">
        <f t="shared" si="144"/>
        <v>1</v>
      </c>
    </row>
    <row r="493" spans="1:31" ht="18.95" customHeight="1" x14ac:dyDescent="0.25">
      <c r="A493" s="106">
        <v>428</v>
      </c>
      <c r="B493" s="107" t="s">
        <v>799</v>
      </c>
      <c r="C493" s="108"/>
      <c r="D493" s="108"/>
      <c r="E493" s="108"/>
      <c r="F493" s="107" t="s">
        <v>800</v>
      </c>
      <c r="G493" s="109"/>
      <c r="H493" s="81">
        <v>3</v>
      </c>
      <c r="I493" s="81">
        <v>7</v>
      </c>
      <c r="J493" s="81">
        <v>45</v>
      </c>
      <c r="K493" s="81"/>
      <c r="L493" s="81">
        <v>0</v>
      </c>
      <c r="M493" s="81"/>
      <c r="N493" s="81" t="str">
        <f t="shared" si="143"/>
        <v>06</v>
      </c>
      <c r="O493" s="110" t="s">
        <v>190</v>
      </c>
      <c r="P493" s="6" t="str">
        <f t="shared" si="127"/>
        <v xml:space="preserve"> 9</v>
      </c>
      <c r="Q493" s="6" t="str">
        <f t="shared" si="145"/>
        <v>n</v>
      </c>
      <c r="R493" s="6" t="str">
        <f t="shared" si="132"/>
        <v/>
      </c>
      <c r="S493" s="6" t="str">
        <f t="shared" si="134"/>
        <v>L</v>
      </c>
      <c r="T493" s="58">
        <f t="shared" si="135"/>
        <v>1</v>
      </c>
      <c r="U493" s="58">
        <f t="shared" si="140"/>
        <v>1</v>
      </c>
      <c r="V493" s="58">
        <f t="shared" si="141"/>
        <v>1</v>
      </c>
      <c r="W493" s="58">
        <f t="shared" si="142"/>
        <v>1</v>
      </c>
      <c r="X493" s="58">
        <f t="shared" si="133"/>
        <v>0</v>
      </c>
      <c r="Y493" s="58">
        <f t="shared" si="136"/>
        <v>45</v>
      </c>
      <c r="Z493" s="6">
        <f t="shared" si="137"/>
        <v>0</v>
      </c>
      <c r="AA493" s="68">
        <f t="shared" si="138"/>
        <v>0</v>
      </c>
      <c r="AC493" s="6" t="str">
        <f t="shared" si="139"/>
        <v>L</v>
      </c>
      <c r="AE493" s="69" t="str">
        <f t="shared" si="144"/>
        <v>1</v>
      </c>
    </row>
    <row r="494" spans="1:31" ht="18.95" customHeight="1" x14ac:dyDescent="0.25">
      <c r="A494" s="106">
        <v>429</v>
      </c>
      <c r="B494" s="107" t="s">
        <v>799</v>
      </c>
      <c r="C494" s="108"/>
      <c r="D494" s="108"/>
      <c r="E494" s="108"/>
      <c r="F494" s="107" t="s">
        <v>801</v>
      </c>
      <c r="G494" s="109"/>
      <c r="H494" s="81">
        <v>3</v>
      </c>
      <c r="I494" s="81">
        <v>28</v>
      </c>
      <c r="J494" s="81">
        <v>45</v>
      </c>
      <c r="K494" s="81"/>
      <c r="L494" s="81">
        <v>0</v>
      </c>
      <c r="M494" s="81"/>
      <c r="N494" s="81" t="str">
        <f t="shared" si="143"/>
        <v>06</v>
      </c>
      <c r="O494" s="110" t="s">
        <v>190</v>
      </c>
      <c r="P494" s="6" t="str">
        <f t="shared" si="127"/>
        <v xml:space="preserve"> 9</v>
      </c>
      <c r="Q494" s="6" t="str">
        <f t="shared" si="145"/>
        <v>n</v>
      </c>
      <c r="R494" s="6" t="str">
        <f t="shared" si="132"/>
        <v/>
      </c>
      <c r="S494" s="6" t="str">
        <f t="shared" si="134"/>
        <v>L</v>
      </c>
      <c r="T494" s="58">
        <f t="shared" si="135"/>
        <v>1</v>
      </c>
      <c r="U494" s="58">
        <f t="shared" si="140"/>
        <v>1</v>
      </c>
      <c r="V494" s="58">
        <f t="shared" si="141"/>
        <v>1</v>
      </c>
      <c r="W494" s="58">
        <f t="shared" si="142"/>
        <v>1</v>
      </c>
      <c r="X494" s="58">
        <f t="shared" si="133"/>
        <v>0</v>
      </c>
      <c r="Y494" s="58">
        <f t="shared" si="136"/>
        <v>45</v>
      </c>
      <c r="Z494" s="6">
        <f t="shared" si="137"/>
        <v>0</v>
      </c>
      <c r="AA494" s="68">
        <f t="shared" si="138"/>
        <v>0</v>
      </c>
      <c r="AC494" s="6" t="str">
        <f t="shared" si="139"/>
        <v>L</v>
      </c>
      <c r="AE494" s="69" t="str">
        <f t="shared" si="144"/>
        <v>1</v>
      </c>
    </row>
    <row r="495" spans="1:31" ht="18.95" customHeight="1" x14ac:dyDescent="0.25">
      <c r="A495" s="106">
        <v>430</v>
      </c>
      <c r="B495" s="107" t="s">
        <v>802</v>
      </c>
      <c r="C495" s="108"/>
      <c r="D495" s="108"/>
      <c r="E495" s="108"/>
      <c r="F495" s="107" t="s">
        <v>803</v>
      </c>
      <c r="G495" s="109"/>
      <c r="H495" s="81">
        <v>6</v>
      </c>
      <c r="I495" s="81">
        <v>7</v>
      </c>
      <c r="J495" s="81">
        <v>0</v>
      </c>
      <c r="K495" s="81"/>
      <c r="L495" s="81">
        <v>120</v>
      </c>
      <c r="M495" s="81"/>
      <c r="N495" s="81" t="str">
        <f t="shared" si="143"/>
        <v>06</v>
      </c>
      <c r="O495" s="110" t="s">
        <v>190</v>
      </c>
      <c r="P495" s="6" t="str">
        <f t="shared" si="127"/>
        <v xml:space="preserve"> 9</v>
      </c>
      <c r="Q495" s="6" t="str">
        <f t="shared" si="145"/>
        <v>n</v>
      </c>
      <c r="R495" s="6" t="str">
        <f t="shared" si="132"/>
        <v/>
      </c>
      <c r="S495" s="6" t="str">
        <f t="shared" si="134"/>
        <v>M</v>
      </c>
      <c r="T495" s="58">
        <f t="shared" si="135"/>
        <v>30</v>
      </c>
      <c r="U495" s="58">
        <f t="shared" si="140"/>
        <v>1</v>
      </c>
      <c r="V495" s="58">
        <f t="shared" si="141"/>
        <v>1</v>
      </c>
      <c r="W495" s="58">
        <f t="shared" si="142"/>
        <v>1</v>
      </c>
      <c r="X495" s="58">
        <f t="shared" si="133"/>
        <v>0</v>
      </c>
      <c r="Y495" s="58">
        <f t="shared" si="136"/>
        <v>120</v>
      </c>
      <c r="Z495" s="6">
        <f t="shared" si="137"/>
        <v>0</v>
      </c>
      <c r="AA495" s="68">
        <f t="shared" si="138"/>
        <v>1.75</v>
      </c>
      <c r="AB495" s="7" t="s">
        <v>804</v>
      </c>
      <c r="AC495" s="6" t="str">
        <f t="shared" si="139"/>
        <v>M</v>
      </c>
      <c r="AE495" s="69" t="str">
        <f t="shared" si="144"/>
        <v>30</v>
      </c>
    </row>
    <row r="496" spans="1:31" ht="18.95" customHeight="1" x14ac:dyDescent="0.25">
      <c r="A496" s="106">
        <v>431</v>
      </c>
      <c r="B496" s="107" t="s">
        <v>805</v>
      </c>
      <c r="C496" s="108"/>
      <c r="D496" s="108"/>
      <c r="E496" s="108"/>
      <c r="F496" s="107" t="s">
        <v>806</v>
      </c>
      <c r="G496" s="109"/>
      <c r="H496" s="81">
        <v>3</v>
      </c>
      <c r="I496" s="81">
        <v>28</v>
      </c>
      <c r="J496" s="81">
        <v>45</v>
      </c>
      <c r="K496" s="81"/>
      <c r="L496" s="81">
        <v>0</v>
      </c>
      <c r="M496" s="81"/>
      <c r="N496" s="81" t="str">
        <f t="shared" si="143"/>
        <v>06</v>
      </c>
      <c r="O496" s="110" t="s">
        <v>190</v>
      </c>
      <c r="P496" s="6" t="str">
        <f t="shared" si="127"/>
        <v xml:space="preserve"> 9</v>
      </c>
      <c r="Q496" s="6" t="str">
        <f t="shared" si="145"/>
        <v>n</v>
      </c>
      <c r="R496" s="6" t="str">
        <f t="shared" si="132"/>
        <v/>
      </c>
      <c r="S496" s="6" t="str">
        <f t="shared" si="134"/>
        <v>L</v>
      </c>
      <c r="T496" s="58">
        <f t="shared" si="135"/>
        <v>1</v>
      </c>
      <c r="U496" s="58">
        <f t="shared" si="140"/>
        <v>1</v>
      </c>
      <c r="V496" s="58">
        <f t="shared" si="141"/>
        <v>1</v>
      </c>
      <c r="W496" s="58">
        <f t="shared" si="142"/>
        <v>1</v>
      </c>
      <c r="X496" s="58">
        <f t="shared" si="133"/>
        <v>0</v>
      </c>
      <c r="Y496" s="58">
        <f t="shared" si="136"/>
        <v>45</v>
      </c>
      <c r="Z496" s="6">
        <f t="shared" si="137"/>
        <v>0</v>
      </c>
      <c r="AA496" s="68">
        <f t="shared" si="138"/>
        <v>0</v>
      </c>
      <c r="AC496" s="6" t="str">
        <f t="shared" si="139"/>
        <v>L</v>
      </c>
      <c r="AE496" s="69" t="str">
        <f t="shared" si="144"/>
        <v>1</v>
      </c>
    </row>
    <row r="497" spans="1:31" ht="18.95" customHeight="1" x14ac:dyDescent="0.25">
      <c r="A497" s="106">
        <v>432</v>
      </c>
      <c r="B497" s="107" t="s">
        <v>807</v>
      </c>
      <c r="C497" s="108"/>
      <c r="D497" s="108"/>
      <c r="E497" s="108"/>
      <c r="F497" s="107" t="s">
        <v>808</v>
      </c>
      <c r="G497" s="109"/>
      <c r="H497" s="81">
        <v>3</v>
      </c>
      <c r="I497" s="81">
        <v>7</v>
      </c>
      <c r="J497" s="81">
        <v>45</v>
      </c>
      <c r="K497" s="81"/>
      <c r="L497" s="81">
        <v>0</v>
      </c>
      <c r="M497" s="81"/>
      <c r="N497" s="81" t="str">
        <f t="shared" si="143"/>
        <v>06</v>
      </c>
      <c r="O497" s="110" t="s">
        <v>190</v>
      </c>
      <c r="P497" s="6" t="str">
        <f t="shared" si="127"/>
        <v xml:space="preserve"> 9</v>
      </c>
      <c r="Q497" s="6" t="str">
        <f t="shared" si="145"/>
        <v>n</v>
      </c>
      <c r="R497" s="6" t="str">
        <f t="shared" si="132"/>
        <v/>
      </c>
      <c r="S497" s="6" t="str">
        <f t="shared" si="134"/>
        <v>L</v>
      </c>
      <c r="T497" s="58">
        <f t="shared" si="135"/>
        <v>1</v>
      </c>
      <c r="U497" s="58">
        <f t="shared" si="140"/>
        <v>1</v>
      </c>
      <c r="V497" s="58">
        <f t="shared" si="141"/>
        <v>1</v>
      </c>
      <c r="W497" s="58">
        <f t="shared" si="142"/>
        <v>1</v>
      </c>
      <c r="X497" s="58">
        <f t="shared" si="133"/>
        <v>0</v>
      </c>
      <c r="Y497" s="58">
        <f t="shared" si="136"/>
        <v>45</v>
      </c>
      <c r="Z497" s="6">
        <f t="shared" si="137"/>
        <v>0</v>
      </c>
      <c r="AA497" s="68">
        <f t="shared" si="138"/>
        <v>0</v>
      </c>
      <c r="AC497" s="6" t="str">
        <f t="shared" si="139"/>
        <v>L</v>
      </c>
      <c r="AE497" s="69" t="str">
        <f t="shared" si="144"/>
        <v>1</v>
      </c>
    </row>
    <row r="498" spans="1:31" ht="18.95" customHeight="1" x14ac:dyDescent="0.25">
      <c r="A498" s="106">
        <v>433</v>
      </c>
      <c r="B498" s="107" t="s">
        <v>809</v>
      </c>
      <c r="C498" s="108"/>
      <c r="D498" s="108"/>
      <c r="E498" s="108"/>
      <c r="F498" s="107" t="s">
        <v>810</v>
      </c>
      <c r="G498" s="109"/>
      <c r="H498" s="81">
        <v>5</v>
      </c>
      <c r="I498" s="81">
        <v>14</v>
      </c>
      <c r="J498" s="81">
        <v>0</v>
      </c>
      <c r="K498" s="81"/>
      <c r="L498" s="81">
        <v>120</v>
      </c>
      <c r="M498" s="81"/>
      <c r="N498" s="81" t="str">
        <f t="shared" si="143"/>
        <v>06</v>
      </c>
      <c r="O498" s="110" t="s">
        <v>90</v>
      </c>
      <c r="P498" s="6" t="str">
        <f t="shared" si="127"/>
        <v xml:space="preserve"> 9</v>
      </c>
      <c r="Q498" s="6" t="str">
        <f t="shared" si="145"/>
        <v>n</v>
      </c>
      <c r="R498" s="6" t="str">
        <f t="shared" si="132"/>
        <v/>
      </c>
      <c r="S498" s="6" t="str">
        <f t="shared" si="134"/>
        <v>M</v>
      </c>
      <c r="T498" s="58">
        <f t="shared" si="135"/>
        <v>30</v>
      </c>
      <c r="U498" s="58">
        <f t="shared" si="140"/>
        <v>1</v>
      </c>
      <c r="V498" s="58">
        <f t="shared" si="141"/>
        <v>1</v>
      </c>
      <c r="W498" s="58">
        <f t="shared" si="142"/>
        <v>1</v>
      </c>
      <c r="X498" s="58">
        <f t="shared" si="133"/>
        <v>0</v>
      </c>
      <c r="Y498" s="58">
        <f t="shared" si="136"/>
        <v>120</v>
      </c>
      <c r="Z498" s="6">
        <f t="shared" si="137"/>
        <v>0</v>
      </c>
      <c r="AA498" s="68">
        <f t="shared" si="138"/>
        <v>3.5</v>
      </c>
      <c r="AB498" s="7" t="s">
        <v>804</v>
      </c>
      <c r="AC498" s="6" t="str">
        <f t="shared" si="139"/>
        <v>M</v>
      </c>
      <c r="AE498" s="69" t="str">
        <f t="shared" si="144"/>
        <v>30</v>
      </c>
    </row>
    <row r="499" spans="1:31" ht="18.95" customHeight="1" x14ac:dyDescent="0.25">
      <c r="A499" s="106">
        <v>434</v>
      </c>
      <c r="B499" s="107" t="s">
        <v>809</v>
      </c>
      <c r="C499" s="108"/>
      <c r="D499" s="108"/>
      <c r="E499" s="108"/>
      <c r="F499" s="107" t="s">
        <v>811</v>
      </c>
      <c r="G499" s="109"/>
      <c r="H499" s="81">
        <v>5</v>
      </c>
      <c r="I499" s="81">
        <v>14</v>
      </c>
      <c r="J499" s="81">
        <v>0</v>
      </c>
      <c r="K499" s="81"/>
      <c r="L499" s="81">
        <v>120</v>
      </c>
      <c r="M499" s="81"/>
      <c r="N499" s="81" t="str">
        <f t="shared" si="143"/>
        <v>06</v>
      </c>
      <c r="O499" s="110" t="s">
        <v>190</v>
      </c>
      <c r="Q499" s="6" t="str">
        <f t="shared" si="145"/>
        <v>n</v>
      </c>
      <c r="R499" s="6" t="str">
        <f t="shared" si="132"/>
        <v/>
      </c>
      <c r="S499" s="6" t="str">
        <f t="shared" si="134"/>
        <v>M</v>
      </c>
      <c r="T499" s="58">
        <f t="shared" si="135"/>
        <v>30</v>
      </c>
      <c r="U499" s="58">
        <f t="shared" si="140"/>
        <v>1</v>
      </c>
      <c r="V499" s="58">
        <f t="shared" si="141"/>
        <v>1</v>
      </c>
      <c r="W499" s="58">
        <f t="shared" si="142"/>
        <v>1</v>
      </c>
      <c r="X499" s="58">
        <f t="shared" si="133"/>
        <v>0</v>
      </c>
      <c r="Y499" s="58">
        <f t="shared" si="136"/>
        <v>120</v>
      </c>
      <c r="Z499" s="6">
        <f t="shared" si="137"/>
        <v>0</v>
      </c>
      <c r="AA499" s="68">
        <f t="shared" si="138"/>
        <v>3.5</v>
      </c>
      <c r="AB499" s="7" t="s">
        <v>804</v>
      </c>
      <c r="AC499" s="6" t="str">
        <f t="shared" si="139"/>
        <v>M</v>
      </c>
      <c r="AE499" s="69" t="str">
        <f t="shared" si="144"/>
        <v>30</v>
      </c>
    </row>
    <row r="500" spans="1:31" ht="18.95" customHeight="1" x14ac:dyDescent="0.25">
      <c r="A500" s="106">
        <v>435</v>
      </c>
      <c r="B500" s="107" t="s">
        <v>812</v>
      </c>
      <c r="C500" s="108"/>
      <c r="D500" s="108"/>
      <c r="E500" s="108"/>
      <c r="F500" s="107" t="s">
        <v>813</v>
      </c>
      <c r="G500" s="109"/>
      <c r="H500" s="81">
        <v>2</v>
      </c>
      <c r="I500" s="81">
        <v>7</v>
      </c>
      <c r="J500" s="81">
        <v>30</v>
      </c>
      <c r="K500" s="81"/>
      <c r="L500" s="81">
        <v>0</v>
      </c>
      <c r="M500" s="81"/>
      <c r="N500" s="81" t="str">
        <f t="shared" si="143"/>
        <v>06</v>
      </c>
      <c r="O500" s="110" t="s">
        <v>190</v>
      </c>
      <c r="P500" s="6" t="str">
        <f t="shared" ref="P500:P546" si="146">RIGHT(F500,2)</f>
        <v xml:space="preserve"> 9</v>
      </c>
      <c r="Q500" s="6" t="str">
        <f t="shared" si="145"/>
        <v>n</v>
      </c>
      <c r="R500" s="6" t="str">
        <f t="shared" si="132"/>
        <v/>
      </c>
      <c r="S500" s="6" t="str">
        <f t="shared" si="134"/>
        <v>L</v>
      </c>
      <c r="T500" s="58">
        <f t="shared" si="135"/>
        <v>1</v>
      </c>
      <c r="U500" s="58">
        <f t="shared" si="140"/>
        <v>1</v>
      </c>
      <c r="V500" s="58">
        <f t="shared" si="141"/>
        <v>1</v>
      </c>
      <c r="W500" s="58">
        <f t="shared" si="142"/>
        <v>1</v>
      </c>
      <c r="X500" s="58">
        <f t="shared" si="133"/>
        <v>0</v>
      </c>
      <c r="Y500" s="58">
        <f t="shared" si="136"/>
        <v>30</v>
      </c>
      <c r="Z500" s="6">
        <f t="shared" si="137"/>
        <v>0</v>
      </c>
      <c r="AA500" s="68">
        <f t="shared" si="138"/>
        <v>0</v>
      </c>
      <c r="AC500" s="6" t="str">
        <f t="shared" si="139"/>
        <v>L</v>
      </c>
      <c r="AE500" s="69" t="str">
        <f t="shared" si="144"/>
        <v>1</v>
      </c>
    </row>
    <row r="501" spans="1:31" ht="30" customHeight="1" x14ac:dyDescent="0.25">
      <c r="A501" s="106">
        <v>436</v>
      </c>
      <c r="B501" s="107" t="s">
        <v>814</v>
      </c>
      <c r="C501" s="108"/>
      <c r="D501" s="108"/>
      <c r="E501" s="108"/>
      <c r="F501" s="107" t="s">
        <v>815</v>
      </c>
      <c r="G501" s="109"/>
      <c r="H501" s="81">
        <v>2</v>
      </c>
      <c r="I501" s="81">
        <v>28</v>
      </c>
      <c r="J501" s="81">
        <v>45</v>
      </c>
      <c r="K501" s="81"/>
      <c r="L501" s="81">
        <v>0</v>
      </c>
      <c r="M501" s="81"/>
      <c r="N501" s="81" t="str">
        <f t="shared" si="143"/>
        <v>06</v>
      </c>
      <c r="O501" s="110" t="s">
        <v>190</v>
      </c>
      <c r="P501" s="6" t="str">
        <f t="shared" si="146"/>
        <v xml:space="preserve"> 9</v>
      </c>
      <c r="Q501" s="6" t="str">
        <f t="shared" si="145"/>
        <v>n</v>
      </c>
      <c r="R501" s="6" t="str">
        <f t="shared" si="132"/>
        <v/>
      </c>
      <c r="S501" s="6" t="str">
        <f t="shared" si="134"/>
        <v>L</v>
      </c>
      <c r="T501" s="58">
        <f t="shared" si="135"/>
        <v>1</v>
      </c>
      <c r="U501" s="58">
        <f t="shared" si="140"/>
        <v>1</v>
      </c>
      <c r="V501" s="58">
        <f t="shared" si="141"/>
        <v>1</v>
      </c>
      <c r="W501" s="58">
        <f t="shared" si="142"/>
        <v>1</v>
      </c>
      <c r="X501" s="58">
        <f t="shared" si="133"/>
        <v>0</v>
      </c>
      <c r="Y501" s="58">
        <f t="shared" si="136"/>
        <v>45</v>
      </c>
      <c r="Z501" s="6">
        <f t="shared" si="137"/>
        <v>0</v>
      </c>
      <c r="AA501" s="68">
        <f t="shared" si="138"/>
        <v>0</v>
      </c>
      <c r="AC501" s="6" t="str">
        <f t="shared" si="139"/>
        <v>L</v>
      </c>
      <c r="AE501" s="69" t="str">
        <f t="shared" si="144"/>
        <v>1</v>
      </c>
    </row>
    <row r="502" spans="1:31" ht="18.95" customHeight="1" x14ac:dyDescent="0.25">
      <c r="A502" s="106">
        <v>437</v>
      </c>
      <c r="B502" s="107" t="s">
        <v>816</v>
      </c>
      <c r="C502" s="108"/>
      <c r="D502" s="108"/>
      <c r="E502" s="108"/>
      <c r="F502" s="107" t="s">
        <v>817</v>
      </c>
      <c r="G502" s="109"/>
      <c r="H502" s="81">
        <v>3</v>
      </c>
      <c r="I502" s="81">
        <v>7</v>
      </c>
      <c r="J502" s="81">
        <v>45</v>
      </c>
      <c r="K502" s="81"/>
      <c r="L502" s="81">
        <v>0</v>
      </c>
      <c r="M502" s="81"/>
      <c r="N502" s="81" t="str">
        <f t="shared" si="143"/>
        <v>07</v>
      </c>
      <c r="O502" s="110" t="s">
        <v>190</v>
      </c>
      <c r="P502" s="6" t="str">
        <f t="shared" si="146"/>
        <v xml:space="preserve"> 9</v>
      </c>
      <c r="Q502" s="6" t="str">
        <f t="shared" si="145"/>
        <v>n</v>
      </c>
      <c r="R502" s="6" t="str">
        <f t="shared" si="132"/>
        <v/>
      </c>
      <c r="S502" s="6" t="str">
        <f t="shared" si="134"/>
        <v>L</v>
      </c>
      <c r="T502" s="58">
        <f t="shared" si="135"/>
        <v>1</v>
      </c>
      <c r="U502" s="58">
        <f t="shared" si="140"/>
        <v>1</v>
      </c>
      <c r="V502" s="58">
        <f t="shared" si="141"/>
        <v>1</v>
      </c>
      <c r="W502" s="58">
        <f t="shared" si="142"/>
        <v>1</v>
      </c>
      <c r="X502" s="58">
        <f t="shared" si="133"/>
        <v>0</v>
      </c>
      <c r="Y502" s="58">
        <f t="shared" si="136"/>
        <v>45</v>
      </c>
      <c r="Z502" s="6">
        <f t="shared" si="137"/>
        <v>0</v>
      </c>
      <c r="AA502" s="68">
        <f t="shared" si="138"/>
        <v>0</v>
      </c>
      <c r="AC502" s="6" t="str">
        <f t="shared" si="139"/>
        <v>L</v>
      </c>
      <c r="AE502" s="69" t="str">
        <f t="shared" si="144"/>
        <v>1</v>
      </c>
    </row>
    <row r="503" spans="1:31" ht="18.95" customHeight="1" x14ac:dyDescent="0.25">
      <c r="A503" s="106">
        <v>438</v>
      </c>
      <c r="B503" s="107" t="s">
        <v>816</v>
      </c>
      <c r="C503" s="108"/>
      <c r="D503" s="108"/>
      <c r="E503" s="108"/>
      <c r="F503" s="107" t="s">
        <v>818</v>
      </c>
      <c r="G503" s="109"/>
      <c r="H503" s="81">
        <v>3</v>
      </c>
      <c r="I503" s="81">
        <v>28</v>
      </c>
      <c r="J503" s="81">
        <v>45</v>
      </c>
      <c r="K503" s="81"/>
      <c r="L503" s="81">
        <v>0</v>
      </c>
      <c r="M503" s="81"/>
      <c r="N503" s="81" t="str">
        <f t="shared" si="143"/>
        <v>07</v>
      </c>
      <c r="O503" s="110" t="s">
        <v>190</v>
      </c>
      <c r="P503" s="6" t="str">
        <f t="shared" si="146"/>
        <v xml:space="preserve"> 9</v>
      </c>
      <c r="Q503" s="6" t="str">
        <f t="shared" si="145"/>
        <v>n</v>
      </c>
      <c r="R503" s="6" t="str">
        <f t="shared" si="132"/>
        <v/>
      </c>
      <c r="S503" s="6" t="str">
        <f t="shared" si="134"/>
        <v>L</v>
      </c>
      <c r="T503" s="58">
        <f t="shared" si="135"/>
        <v>1</v>
      </c>
      <c r="U503" s="58">
        <f t="shared" si="140"/>
        <v>1</v>
      </c>
      <c r="V503" s="58">
        <f t="shared" si="141"/>
        <v>1</v>
      </c>
      <c r="W503" s="58">
        <f t="shared" si="142"/>
        <v>1</v>
      </c>
      <c r="X503" s="58">
        <f t="shared" si="133"/>
        <v>0</v>
      </c>
      <c r="Y503" s="58">
        <f t="shared" si="136"/>
        <v>45</v>
      </c>
      <c r="Z503" s="6">
        <f t="shared" si="137"/>
        <v>0</v>
      </c>
      <c r="AA503" s="68">
        <f t="shared" si="138"/>
        <v>0</v>
      </c>
      <c r="AC503" s="6" t="str">
        <f t="shared" si="139"/>
        <v>L</v>
      </c>
      <c r="AE503" s="69" t="str">
        <f t="shared" si="144"/>
        <v>1</v>
      </c>
    </row>
    <row r="504" spans="1:31" ht="18.95" customHeight="1" x14ac:dyDescent="0.25">
      <c r="A504" s="106">
        <v>439</v>
      </c>
      <c r="B504" s="107" t="s">
        <v>816</v>
      </c>
      <c r="C504" s="108"/>
      <c r="D504" s="108"/>
      <c r="E504" s="108"/>
      <c r="F504" s="107" t="s">
        <v>819</v>
      </c>
      <c r="G504" s="109"/>
      <c r="H504" s="81">
        <v>3</v>
      </c>
      <c r="I504" s="81">
        <v>34</v>
      </c>
      <c r="J504" s="81">
        <v>45</v>
      </c>
      <c r="K504" s="81"/>
      <c r="L504" s="81">
        <v>0</v>
      </c>
      <c r="M504" s="81"/>
      <c r="N504" s="81" t="str">
        <f t="shared" si="143"/>
        <v>07</v>
      </c>
      <c r="O504" s="110" t="s">
        <v>190</v>
      </c>
      <c r="P504" s="6" t="str">
        <f t="shared" si="146"/>
        <v xml:space="preserve"> 9</v>
      </c>
      <c r="Q504" s="6" t="str">
        <f t="shared" si="145"/>
        <v>n</v>
      </c>
      <c r="R504" s="6" t="str">
        <f t="shared" si="132"/>
        <v/>
      </c>
      <c r="S504" s="6" t="str">
        <f t="shared" si="134"/>
        <v>L</v>
      </c>
      <c r="T504" s="58">
        <f t="shared" si="135"/>
        <v>1</v>
      </c>
      <c r="U504" s="58">
        <f t="shared" si="140"/>
        <v>1</v>
      </c>
      <c r="V504" s="58">
        <f t="shared" si="141"/>
        <v>1</v>
      </c>
      <c r="W504" s="58">
        <f t="shared" si="142"/>
        <v>1</v>
      </c>
      <c r="X504" s="58">
        <f t="shared" si="133"/>
        <v>0</v>
      </c>
      <c r="Y504" s="58">
        <f t="shared" si="136"/>
        <v>45</v>
      </c>
      <c r="Z504" s="6">
        <f t="shared" si="137"/>
        <v>0</v>
      </c>
      <c r="AA504" s="68">
        <f t="shared" si="138"/>
        <v>0</v>
      </c>
      <c r="AC504" s="6" t="str">
        <f t="shared" si="139"/>
        <v>L</v>
      </c>
      <c r="AE504" s="69" t="str">
        <f t="shared" si="144"/>
        <v>1</v>
      </c>
    </row>
    <row r="505" spans="1:31" ht="18.95" customHeight="1" x14ac:dyDescent="0.25">
      <c r="A505" s="106">
        <v>440</v>
      </c>
      <c r="B505" s="107" t="s">
        <v>816</v>
      </c>
      <c r="C505" s="108"/>
      <c r="D505" s="108"/>
      <c r="E505" s="108"/>
      <c r="F505" s="107" t="s">
        <v>820</v>
      </c>
      <c r="G505" s="109"/>
      <c r="H505" s="81">
        <v>3</v>
      </c>
      <c r="I505" s="81">
        <v>36</v>
      </c>
      <c r="J505" s="81">
        <v>45</v>
      </c>
      <c r="K505" s="81"/>
      <c r="L505" s="81">
        <v>0</v>
      </c>
      <c r="M505" s="81"/>
      <c r="N505" s="81" t="str">
        <f t="shared" si="143"/>
        <v>07</v>
      </c>
      <c r="O505" s="110" t="s">
        <v>190</v>
      </c>
      <c r="P505" s="6" t="str">
        <f t="shared" si="146"/>
        <v xml:space="preserve"> 9</v>
      </c>
      <c r="Q505" s="6" t="str">
        <f t="shared" si="145"/>
        <v>n</v>
      </c>
      <c r="R505" s="6" t="str">
        <f t="shared" si="132"/>
        <v/>
      </c>
      <c r="S505" s="6" t="str">
        <f t="shared" si="134"/>
        <v>L</v>
      </c>
      <c r="T505" s="58">
        <f t="shared" si="135"/>
        <v>1.1000000000000001</v>
      </c>
      <c r="U505" s="58">
        <f t="shared" si="140"/>
        <v>1</v>
      </c>
      <c r="V505" s="58">
        <f t="shared" si="141"/>
        <v>1</v>
      </c>
      <c r="W505" s="58">
        <f t="shared" si="142"/>
        <v>1</v>
      </c>
      <c r="X505" s="58">
        <f t="shared" si="133"/>
        <v>0</v>
      </c>
      <c r="Y505" s="58">
        <f t="shared" si="136"/>
        <v>49.500000000000007</v>
      </c>
      <c r="Z505" s="6">
        <f t="shared" si="137"/>
        <v>0</v>
      </c>
      <c r="AA505" s="68">
        <f t="shared" si="138"/>
        <v>0</v>
      </c>
      <c r="AC505" s="6" t="str">
        <f t="shared" si="139"/>
        <v>L</v>
      </c>
      <c r="AE505" s="69" t="str">
        <f t="shared" si="144"/>
        <v>1,1</v>
      </c>
    </row>
    <row r="506" spans="1:31" ht="18.95" customHeight="1" x14ac:dyDescent="0.25">
      <c r="A506" s="106">
        <v>441</v>
      </c>
      <c r="B506" s="107" t="s">
        <v>816</v>
      </c>
      <c r="C506" s="108"/>
      <c r="D506" s="108"/>
      <c r="E506" s="108"/>
      <c r="F506" s="107" t="s">
        <v>821</v>
      </c>
      <c r="G506" s="109"/>
      <c r="H506" s="81">
        <v>3</v>
      </c>
      <c r="I506" s="81">
        <v>20</v>
      </c>
      <c r="J506" s="81">
        <v>45</v>
      </c>
      <c r="K506" s="81"/>
      <c r="L506" s="81">
        <v>0</v>
      </c>
      <c r="M506" s="81"/>
      <c r="N506" s="81" t="str">
        <f t="shared" si="143"/>
        <v>07</v>
      </c>
      <c r="O506" s="110" t="s">
        <v>190</v>
      </c>
      <c r="P506" s="6" t="str">
        <f t="shared" si="146"/>
        <v xml:space="preserve"> 9</v>
      </c>
      <c r="Q506" s="6" t="str">
        <f t="shared" si="145"/>
        <v>n</v>
      </c>
      <c r="R506" s="6" t="str">
        <f t="shared" si="132"/>
        <v/>
      </c>
      <c r="S506" s="6" t="str">
        <f t="shared" si="134"/>
        <v>L</v>
      </c>
      <c r="T506" s="58">
        <f t="shared" si="135"/>
        <v>1</v>
      </c>
      <c r="U506" s="58">
        <f t="shared" si="140"/>
        <v>1</v>
      </c>
      <c r="V506" s="58">
        <f t="shared" si="141"/>
        <v>1</v>
      </c>
      <c r="W506" s="58">
        <f t="shared" si="142"/>
        <v>1</v>
      </c>
      <c r="X506" s="58">
        <f t="shared" si="133"/>
        <v>0</v>
      </c>
      <c r="Y506" s="58">
        <f t="shared" si="136"/>
        <v>45</v>
      </c>
      <c r="Z506" s="6">
        <f t="shared" si="137"/>
        <v>0</v>
      </c>
      <c r="AA506" s="68">
        <f t="shared" si="138"/>
        <v>0</v>
      </c>
      <c r="AC506" s="6" t="str">
        <f t="shared" si="139"/>
        <v>L</v>
      </c>
      <c r="AE506" s="69" t="str">
        <f t="shared" si="144"/>
        <v>1</v>
      </c>
    </row>
    <row r="507" spans="1:31" ht="18.95" customHeight="1" x14ac:dyDescent="0.25">
      <c r="A507" s="106">
        <v>442</v>
      </c>
      <c r="B507" s="107" t="s">
        <v>816</v>
      </c>
      <c r="C507" s="108"/>
      <c r="D507" s="108"/>
      <c r="E507" s="108"/>
      <c r="F507" s="107" t="s">
        <v>822</v>
      </c>
      <c r="G507" s="109"/>
      <c r="H507" s="81">
        <v>3</v>
      </c>
      <c r="I507" s="81">
        <v>6</v>
      </c>
      <c r="J507" s="81">
        <v>45</v>
      </c>
      <c r="K507" s="81"/>
      <c r="L507" s="81">
        <v>0</v>
      </c>
      <c r="M507" s="81"/>
      <c r="N507" s="81" t="str">
        <f t="shared" si="143"/>
        <v>07</v>
      </c>
      <c r="O507" s="110" t="s">
        <v>190</v>
      </c>
      <c r="P507" s="6" t="str">
        <f t="shared" si="146"/>
        <v xml:space="preserve"> 9</v>
      </c>
      <c r="Q507" s="6" t="str">
        <f t="shared" si="145"/>
        <v>n</v>
      </c>
      <c r="R507" s="6" t="str">
        <f t="shared" si="132"/>
        <v/>
      </c>
      <c r="S507" s="6" t="str">
        <f t="shared" si="134"/>
        <v>L</v>
      </c>
      <c r="T507" s="58">
        <f t="shared" si="135"/>
        <v>1</v>
      </c>
      <c r="U507" s="58">
        <f t="shared" si="140"/>
        <v>1</v>
      </c>
      <c r="V507" s="58">
        <f t="shared" si="141"/>
        <v>1</v>
      </c>
      <c r="W507" s="58">
        <f t="shared" si="142"/>
        <v>1</v>
      </c>
      <c r="X507" s="58">
        <f t="shared" si="133"/>
        <v>0</v>
      </c>
      <c r="Y507" s="58">
        <f t="shared" si="136"/>
        <v>45</v>
      </c>
      <c r="Z507" s="6">
        <f t="shared" si="137"/>
        <v>0</v>
      </c>
      <c r="AA507" s="68">
        <f t="shared" si="138"/>
        <v>0</v>
      </c>
      <c r="AC507" s="6" t="str">
        <f t="shared" si="139"/>
        <v>L</v>
      </c>
      <c r="AE507" s="69" t="str">
        <f t="shared" si="144"/>
        <v>1</v>
      </c>
    </row>
    <row r="508" spans="1:31" ht="18.95" customHeight="1" x14ac:dyDescent="0.25">
      <c r="A508" s="106">
        <v>443</v>
      </c>
      <c r="B508" s="107" t="s">
        <v>823</v>
      </c>
      <c r="C508" s="108"/>
      <c r="D508" s="108"/>
      <c r="E508" s="108"/>
      <c r="F508" s="107" t="s">
        <v>824</v>
      </c>
      <c r="G508" s="109"/>
      <c r="H508" s="81">
        <v>4</v>
      </c>
      <c r="I508" s="81">
        <v>34</v>
      </c>
      <c r="J508" s="81">
        <v>60</v>
      </c>
      <c r="K508" s="81"/>
      <c r="L508" s="81">
        <v>0</v>
      </c>
      <c r="M508" s="81"/>
      <c r="N508" s="81" t="str">
        <f t="shared" si="143"/>
        <v>08</v>
      </c>
      <c r="O508" s="110" t="s">
        <v>190</v>
      </c>
      <c r="P508" s="6" t="str">
        <f t="shared" si="146"/>
        <v xml:space="preserve"> 9</v>
      </c>
      <c r="Q508" s="6" t="str">
        <f t="shared" si="145"/>
        <v>n</v>
      </c>
      <c r="R508" s="6" t="str">
        <f t="shared" si="132"/>
        <v/>
      </c>
      <c r="S508" s="6" t="str">
        <f t="shared" si="134"/>
        <v>L</v>
      </c>
      <c r="T508" s="58">
        <f t="shared" si="135"/>
        <v>1</v>
      </c>
      <c r="U508" s="58">
        <f t="shared" si="140"/>
        <v>1</v>
      </c>
      <c r="V508" s="58">
        <f t="shared" si="141"/>
        <v>1</v>
      </c>
      <c r="W508" s="58">
        <f t="shared" si="142"/>
        <v>1</v>
      </c>
      <c r="X508" s="58">
        <f t="shared" si="133"/>
        <v>0</v>
      </c>
      <c r="Y508" s="58">
        <f t="shared" si="136"/>
        <v>60</v>
      </c>
      <c r="Z508" s="6">
        <f t="shared" si="137"/>
        <v>0</v>
      </c>
      <c r="AA508" s="68">
        <f t="shared" si="138"/>
        <v>0</v>
      </c>
      <c r="AC508" s="6" t="str">
        <f t="shared" si="139"/>
        <v>L</v>
      </c>
      <c r="AE508" s="69" t="str">
        <f t="shared" si="144"/>
        <v>1</v>
      </c>
    </row>
    <row r="509" spans="1:31" ht="18.95" customHeight="1" x14ac:dyDescent="0.25">
      <c r="A509" s="106">
        <v>444</v>
      </c>
      <c r="B509" s="107" t="s">
        <v>823</v>
      </c>
      <c r="C509" s="108"/>
      <c r="D509" s="108"/>
      <c r="E509" s="108"/>
      <c r="F509" s="107" t="s">
        <v>825</v>
      </c>
      <c r="G509" s="109"/>
      <c r="H509" s="81">
        <v>4</v>
      </c>
      <c r="I509" s="81">
        <v>36</v>
      </c>
      <c r="J509" s="81">
        <v>60</v>
      </c>
      <c r="K509" s="81"/>
      <c r="L509" s="81">
        <v>0</v>
      </c>
      <c r="M509" s="81"/>
      <c r="N509" s="81" t="str">
        <f t="shared" si="143"/>
        <v>08</v>
      </c>
      <c r="O509" s="110" t="s">
        <v>190</v>
      </c>
      <c r="P509" s="6" t="str">
        <f t="shared" si="146"/>
        <v xml:space="preserve"> 9</v>
      </c>
      <c r="Q509" s="6" t="str">
        <f t="shared" si="145"/>
        <v>n</v>
      </c>
      <c r="R509" s="6" t="str">
        <f t="shared" si="132"/>
        <v/>
      </c>
      <c r="S509" s="6" t="str">
        <f t="shared" si="134"/>
        <v>L</v>
      </c>
      <c r="T509" s="58">
        <f t="shared" si="135"/>
        <v>1.1000000000000001</v>
      </c>
      <c r="U509" s="58">
        <f t="shared" si="140"/>
        <v>1</v>
      </c>
      <c r="V509" s="58">
        <f t="shared" si="141"/>
        <v>1</v>
      </c>
      <c r="W509" s="58">
        <f t="shared" si="142"/>
        <v>1</v>
      </c>
      <c r="X509" s="58">
        <f t="shared" si="133"/>
        <v>0</v>
      </c>
      <c r="Y509" s="58">
        <f t="shared" si="136"/>
        <v>66</v>
      </c>
      <c r="Z509" s="6">
        <f t="shared" si="137"/>
        <v>0</v>
      </c>
      <c r="AA509" s="68">
        <f t="shared" si="138"/>
        <v>0</v>
      </c>
      <c r="AC509" s="6" t="str">
        <f t="shared" si="139"/>
        <v>L</v>
      </c>
      <c r="AE509" s="69" t="str">
        <f t="shared" si="144"/>
        <v>1,1</v>
      </c>
    </row>
    <row r="510" spans="1:31" ht="18.95" customHeight="1" x14ac:dyDescent="0.25">
      <c r="A510" s="106">
        <v>445</v>
      </c>
      <c r="B510" s="107" t="s">
        <v>826</v>
      </c>
      <c r="C510" s="108"/>
      <c r="D510" s="108"/>
      <c r="E510" s="108"/>
      <c r="F510" s="107" t="s">
        <v>827</v>
      </c>
      <c r="G510" s="109"/>
      <c r="H510" s="81">
        <v>3</v>
      </c>
      <c r="I510" s="81">
        <v>20</v>
      </c>
      <c r="J510" s="81">
        <v>0</v>
      </c>
      <c r="K510" s="81"/>
      <c r="L510" s="81">
        <v>90</v>
      </c>
      <c r="M510" s="81"/>
      <c r="N510" s="81" t="str">
        <f t="shared" si="143"/>
        <v>08</v>
      </c>
      <c r="O510" s="110" t="s">
        <v>190</v>
      </c>
      <c r="P510" s="6" t="str">
        <f t="shared" si="146"/>
        <v xml:space="preserve"> 9</v>
      </c>
      <c r="Q510" s="6" t="str">
        <f t="shared" si="145"/>
        <v>n</v>
      </c>
      <c r="R510" s="6" t="str">
        <f t="shared" si="132"/>
        <v/>
      </c>
      <c r="S510" s="6" t="str">
        <f t="shared" si="134"/>
        <v>M</v>
      </c>
      <c r="T510" s="58">
        <f t="shared" si="135"/>
        <v>33</v>
      </c>
      <c r="U510" s="58">
        <f t="shared" si="140"/>
        <v>1</v>
      </c>
      <c r="V510" s="58">
        <f t="shared" si="141"/>
        <v>1</v>
      </c>
      <c r="W510" s="58">
        <f t="shared" si="142"/>
        <v>1</v>
      </c>
      <c r="X510" s="58">
        <f t="shared" si="133"/>
        <v>0</v>
      </c>
      <c r="Y510" s="58">
        <f t="shared" si="136"/>
        <v>99</v>
      </c>
      <c r="Z510" s="6">
        <f t="shared" si="137"/>
        <v>0</v>
      </c>
      <c r="AA510" s="68">
        <f t="shared" si="138"/>
        <v>5</v>
      </c>
      <c r="AB510" s="7" t="s">
        <v>685</v>
      </c>
      <c r="AC510" s="6" t="str">
        <f t="shared" si="139"/>
        <v>M</v>
      </c>
      <c r="AE510" s="69" t="str">
        <f t="shared" si="144"/>
        <v>33</v>
      </c>
    </row>
    <row r="511" spans="1:31" ht="18.95" customHeight="1" x14ac:dyDescent="0.25">
      <c r="A511" s="106">
        <v>446</v>
      </c>
      <c r="B511" s="107" t="s">
        <v>828</v>
      </c>
      <c r="C511" s="108"/>
      <c r="D511" s="108"/>
      <c r="E511" s="108"/>
      <c r="F511" s="107" t="s">
        <v>829</v>
      </c>
      <c r="G511" s="109"/>
      <c r="H511" s="81">
        <v>3</v>
      </c>
      <c r="I511" s="81">
        <v>36</v>
      </c>
      <c r="J511" s="81">
        <v>45</v>
      </c>
      <c r="K511" s="81"/>
      <c r="L511" s="81">
        <v>0</v>
      </c>
      <c r="M511" s="81"/>
      <c r="N511" s="81" t="str">
        <f t="shared" si="143"/>
        <v>08</v>
      </c>
      <c r="O511" s="110" t="s">
        <v>190</v>
      </c>
      <c r="P511" s="6" t="str">
        <f t="shared" si="146"/>
        <v xml:space="preserve"> 9</v>
      </c>
      <c r="Q511" s="6" t="str">
        <f t="shared" si="145"/>
        <v>n</v>
      </c>
      <c r="R511" s="6" t="str">
        <f t="shared" si="132"/>
        <v/>
      </c>
      <c r="S511" s="6" t="str">
        <f t="shared" si="134"/>
        <v>L</v>
      </c>
      <c r="T511" s="58">
        <f t="shared" si="135"/>
        <v>1.1000000000000001</v>
      </c>
      <c r="U511" s="58">
        <f t="shared" si="140"/>
        <v>1</v>
      </c>
      <c r="V511" s="58">
        <f t="shared" si="141"/>
        <v>1</v>
      </c>
      <c r="W511" s="58">
        <f t="shared" si="142"/>
        <v>1</v>
      </c>
      <c r="X511" s="58">
        <f t="shared" si="133"/>
        <v>0</v>
      </c>
      <c r="Y511" s="58">
        <f t="shared" si="136"/>
        <v>49.500000000000007</v>
      </c>
      <c r="Z511" s="6">
        <f t="shared" si="137"/>
        <v>0</v>
      </c>
      <c r="AA511" s="68">
        <f t="shared" si="138"/>
        <v>0</v>
      </c>
      <c r="AC511" s="6" t="str">
        <f t="shared" si="139"/>
        <v>L</v>
      </c>
      <c r="AE511" s="69" t="str">
        <f t="shared" si="144"/>
        <v>1,1</v>
      </c>
    </row>
    <row r="512" spans="1:31" ht="18.95" customHeight="1" x14ac:dyDescent="0.25">
      <c r="A512" s="106">
        <v>447</v>
      </c>
      <c r="B512" s="107" t="s">
        <v>828</v>
      </c>
      <c r="C512" s="108"/>
      <c r="D512" s="108"/>
      <c r="E512" s="108"/>
      <c r="F512" s="107" t="s">
        <v>830</v>
      </c>
      <c r="G512" s="109"/>
      <c r="H512" s="81">
        <v>3</v>
      </c>
      <c r="I512" s="81">
        <v>20</v>
      </c>
      <c r="J512" s="81">
        <v>45</v>
      </c>
      <c r="K512" s="81"/>
      <c r="L512" s="81">
        <v>0</v>
      </c>
      <c r="M512" s="81"/>
      <c r="N512" s="81" t="str">
        <f t="shared" si="143"/>
        <v>08</v>
      </c>
      <c r="O512" s="110" t="s">
        <v>190</v>
      </c>
      <c r="P512" s="6" t="str">
        <f t="shared" si="146"/>
        <v xml:space="preserve"> 9</v>
      </c>
      <c r="Q512" s="6" t="str">
        <f t="shared" si="145"/>
        <v>n</v>
      </c>
      <c r="R512" s="6" t="str">
        <f t="shared" si="132"/>
        <v/>
      </c>
      <c r="S512" s="6" t="str">
        <f t="shared" si="134"/>
        <v>L</v>
      </c>
      <c r="T512" s="58">
        <f t="shared" si="135"/>
        <v>1</v>
      </c>
      <c r="U512" s="58">
        <f t="shared" si="140"/>
        <v>1</v>
      </c>
      <c r="V512" s="58">
        <f t="shared" si="141"/>
        <v>1</v>
      </c>
      <c r="W512" s="58">
        <f t="shared" si="142"/>
        <v>1</v>
      </c>
      <c r="X512" s="58">
        <f t="shared" si="133"/>
        <v>0</v>
      </c>
      <c r="Y512" s="58">
        <f t="shared" si="136"/>
        <v>45</v>
      </c>
      <c r="Z512" s="6">
        <f t="shared" si="137"/>
        <v>0</v>
      </c>
      <c r="AA512" s="68">
        <f t="shared" si="138"/>
        <v>0</v>
      </c>
      <c r="AC512" s="6" t="str">
        <f t="shared" si="139"/>
        <v>L</v>
      </c>
      <c r="AE512" s="69" t="str">
        <f t="shared" si="144"/>
        <v>1</v>
      </c>
    </row>
    <row r="513" spans="1:31" ht="18.95" customHeight="1" x14ac:dyDescent="0.25">
      <c r="A513" s="106">
        <v>448</v>
      </c>
      <c r="B513" s="107" t="s">
        <v>831</v>
      </c>
      <c r="C513" s="108"/>
      <c r="D513" s="108"/>
      <c r="E513" s="108"/>
      <c r="F513" s="107" t="s">
        <v>832</v>
      </c>
      <c r="G513" s="109"/>
      <c r="H513" s="81">
        <v>6</v>
      </c>
      <c r="I513" s="81">
        <v>17</v>
      </c>
      <c r="J513" s="81">
        <v>0</v>
      </c>
      <c r="K513" s="81"/>
      <c r="L513" s="81">
        <v>150</v>
      </c>
      <c r="M513" s="81"/>
      <c r="N513" s="81" t="str">
        <f t="shared" si="143"/>
        <v>08</v>
      </c>
      <c r="O513" s="110" t="s">
        <v>90</v>
      </c>
      <c r="P513" s="6" t="str">
        <f t="shared" si="146"/>
        <v xml:space="preserve"> 9</v>
      </c>
      <c r="Q513" s="6" t="str">
        <f t="shared" si="145"/>
        <v>n</v>
      </c>
      <c r="R513" s="6" t="str">
        <f t="shared" si="132"/>
        <v/>
      </c>
      <c r="S513" s="6" t="str">
        <f t="shared" si="134"/>
        <v>M</v>
      </c>
      <c r="T513" s="58">
        <f t="shared" si="135"/>
        <v>30</v>
      </c>
      <c r="U513" s="58">
        <f t="shared" si="140"/>
        <v>1</v>
      </c>
      <c r="V513" s="58">
        <f t="shared" si="141"/>
        <v>1</v>
      </c>
      <c r="W513" s="58">
        <f t="shared" si="142"/>
        <v>1</v>
      </c>
      <c r="X513" s="58">
        <f t="shared" si="133"/>
        <v>0</v>
      </c>
      <c r="Y513" s="58">
        <f t="shared" si="136"/>
        <v>150</v>
      </c>
      <c r="Z513" s="6">
        <f t="shared" si="137"/>
        <v>0</v>
      </c>
      <c r="AA513" s="68">
        <f t="shared" si="138"/>
        <v>4.25</v>
      </c>
      <c r="AB513" s="7" t="s">
        <v>833</v>
      </c>
      <c r="AC513" s="6" t="str">
        <f t="shared" si="139"/>
        <v>M</v>
      </c>
      <c r="AE513" s="69" t="str">
        <f t="shared" si="144"/>
        <v>30</v>
      </c>
    </row>
    <row r="514" spans="1:31" ht="18.95" customHeight="1" x14ac:dyDescent="0.25">
      <c r="A514" s="106">
        <v>449</v>
      </c>
      <c r="B514" s="107" t="s">
        <v>831</v>
      </c>
      <c r="C514" s="108"/>
      <c r="D514" s="108"/>
      <c r="E514" s="108"/>
      <c r="F514" s="107" t="s">
        <v>834</v>
      </c>
      <c r="G514" s="109"/>
      <c r="H514" s="81">
        <v>6</v>
      </c>
      <c r="I514" s="81">
        <v>17</v>
      </c>
      <c r="J514" s="81"/>
      <c r="K514" s="81"/>
      <c r="L514" s="81">
        <v>150</v>
      </c>
      <c r="M514" s="81"/>
      <c r="N514" s="81" t="str">
        <f t="shared" si="143"/>
        <v>08</v>
      </c>
      <c r="O514" s="110" t="s">
        <v>190</v>
      </c>
      <c r="P514" s="6" t="str">
        <f t="shared" si="146"/>
        <v xml:space="preserve"> 9</v>
      </c>
      <c r="Q514" s="6" t="str">
        <f t="shared" si="145"/>
        <v>n</v>
      </c>
      <c r="R514" s="6" t="str">
        <f t="shared" si="132"/>
        <v/>
      </c>
      <c r="S514" s="6" t="str">
        <f t="shared" si="134"/>
        <v>M</v>
      </c>
      <c r="T514" s="58">
        <f t="shared" si="135"/>
        <v>30</v>
      </c>
      <c r="U514" s="58">
        <f t="shared" si="140"/>
        <v>1</v>
      </c>
      <c r="V514" s="58">
        <f t="shared" si="141"/>
        <v>1</v>
      </c>
      <c r="W514" s="58">
        <f t="shared" si="142"/>
        <v>1</v>
      </c>
      <c r="X514" s="58">
        <f t="shared" si="133"/>
        <v>0</v>
      </c>
      <c r="Y514" s="58">
        <f t="shared" si="136"/>
        <v>150</v>
      </c>
      <c r="Z514" s="6">
        <f t="shared" si="137"/>
        <v>0</v>
      </c>
      <c r="AA514" s="68">
        <f t="shared" si="138"/>
        <v>4.25</v>
      </c>
      <c r="AB514" s="7" t="s">
        <v>833</v>
      </c>
      <c r="AC514" s="6" t="str">
        <f t="shared" si="139"/>
        <v>M</v>
      </c>
      <c r="AE514" s="69" t="str">
        <f t="shared" si="144"/>
        <v>30</v>
      </c>
    </row>
    <row r="515" spans="1:31" ht="18.95" customHeight="1" x14ac:dyDescent="0.25">
      <c r="A515" s="106">
        <v>450</v>
      </c>
      <c r="B515" s="107" t="s">
        <v>835</v>
      </c>
      <c r="C515" s="108"/>
      <c r="D515" s="108"/>
      <c r="E515" s="108"/>
      <c r="F515" s="107" t="s">
        <v>836</v>
      </c>
      <c r="G515" s="109"/>
      <c r="H515" s="81">
        <v>2</v>
      </c>
      <c r="I515" s="81">
        <v>34</v>
      </c>
      <c r="J515" s="81">
        <v>30</v>
      </c>
      <c r="K515" s="81"/>
      <c r="L515" s="81">
        <v>0</v>
      </c>
      <c r="M515" s="81"/>
      <c r="N515" s="81" t="str">
        <f t="shared" si="143"/>
        <v>08</v>
      </c>
      <c r="O515" s="110" t="s">
        <v>190</v>
      </c>
      <c r="P515" s="6" t="str">
        <f t="shared" si="146"/>
        <v xml:space="preserve"> 9</v>
      </c>
      <c r="Q515" s="6" t="str">
        <f t="shared" si="145"/>
        <v>n</v>
      </c>
      <c r="R515" s="6" t="str">
        <f t="shared" si="132"/>
        <v/>
      </c>
      <c r="S515" s="6" t="str">
        <f t="shared" si="134"/>
        <v>L</v>
      </c>
      <c r="T515" s="58">
        <f t="shared" si="135"/>
        <v>1</v>
      </c>
      <c r="U515" s="58">
        <f t="shared" si="140"/>
        <v>1</v>
      </c>
      <c r="V515" s="58">
        <f t="shared" si="141"/>
        <v>1</v>
      </c>
      <c r="W515" s="58">
        <f t="shared" si="142"/>
        <v>1</v>
      </c>
      <c r="X515" s="58">
        <f t="shared" si="133"/>
        <v>0</v>
      </c>
      <c r="Y515" s="58">
        <f t="shared" si="136"/>
        <v>30</v>
      </c>
      <c r="Z515" s="6">
        <f t="shared" si="137"/>
        <v>0</v>
      </c>
      <c r="AA515" s="68">
        <f t="shared" si="138"/>
        <v>0</v>
      </c>
      <c r="AC515" s="6" t="str">
        <f t="shared" si="139"/>
        <v>L</v>
      </c>
      <c r="AE515" s="69" t="str">
        <f t="shared" si="144"/>
        <v>1</v>
      </c>
    </row>
    <row r="516" spans="1:31" ht="18.95" customHeight="1" x14ac:dyDescent="0.25">
      <c r="A516" s="106">
        <v>451</v>
      </c>
      <c r="B516" s="107" t="s">
        <v>837</v>
      </c>
      <c r="C516" s="108"/>
      <c r="D516" s="108"/>
      <c r="E516" s="108"/>
      <c r="F516" s="107" t="s">
        <v>838</v>
      </c>
      <c r="G516" s="109"/>
      <c r="H516" s="81">
        <v>3</v>
      </c>
      <c r="I516" s="81">
        <v>18</v>
      </c>
      <c r="J516" s="81">
        <v>0</v>
      </c>
      <c r="K516" s="81"/>
      <c r="L516" s="81">
        <v>120</v>
      </c>
      <c r="M516" s="81"/>
      <c r="N516" s="81" t="str">
        <f t="shared" si="143"/>
        <v>08</v>
      </c>
      <c r="O516" s="110" t="s">
        <v>90</v>
      </c>
      <c r="P516" s="6" t="str">
        <f t="shared" si="146"/>
        <v xml:space="preserve"> 9</v>
      </c>
      <c r="Q516" s="6" t="str">
        <f t="shared" si="145"/>
        <v>n</v>
      </c>
      <c r="R516" s="6" t="str">
        <f t="shared" si="132"/>
        <v/>
      </c>
      <c r="S516" s="6" t="str">
        <f t="shared" si="134"/>
        <v>M</v>
      </c>
      <c r="T516" s="58">
        <f t="shared" si="135"/>
        <v>30</v>
      </c>
      <c r="U516" s="58">
        <f t="shared" si="140"/>
        <v>1</v>
      </c>
      <c r="V516" s="58">
        <f t="shared" si="141"/>
        <v>1</v>
      </c>
      <c r="W516" s="58">
        <f t="shared" si="142"/>
        <v>1</v>
      </c>
      <c r="X516" s="58">
        <f t="shared" si="133"/>
        <v>0</v>
      </c>
      <c r="Y516" s="58">
        <f t="shared" si="136"/>
        <v>120</v>
      </c>
      <c r="Z516" s="6">
        <f t="shared" si="137"/>
        <v>0</v>
      </c>
      <c r="AA516" s="68">
        <f t="shared" si="138"/>
        <v>4.5</v>
      </c>
      <c r="AB516" s="7" t="s">
        <v>839</v>
      </c>
      <c r="AC516" s="6" t="str">
        <f t="shared" si="139"/>
        <v>M</v>
      </c>
      <c r="AE516" s="69" t="str">
        <f t="shared" si="144"/>
        <v>30</v>
      </c>
    </row>
    <row r="517" spans="1:31" ht="18.95" customHeight="1" x14ac:dyDescent="0.25">
      <c r="A517" s="106">
        <v>452</v>
      </c>
      <c r="B517" s="107" t="s">
        <v>837</v>
      </c>
      <c r="C517" s="108"/>
      <c r="D517" s="108"/>
      <c r="E517" s="108"/>
      <c r="F517" s="107" t="s">
        <v>840</v>
      </c>
      <c r="G517" s="109"/>
      <c r="H517" s="81">
        <v>3</v>
      </c>
      <c r="I517" s="81">
        <v>18</v>
      </c>
      <c r="J517" s="81">
        <v>0</v>
      </c>
      <c r="K517" s="81"/>
      <c r="L517" s="81">
        <v>120</v>
      </c>
      <c r="M517" s="81"/>
      <c r="N517" s="81" t="str">
        <f t="shared" si="143"/>
        <v>08</v>
      </c>
      <c r="O517" s="110" t="s">
        <v>190</v>
      </c>
      <c r="P517" s="6" t="str">
        <f t="shared" si="146"/>
        <v xml:space="preserve"> 9</v>
      </c>
      <c r="Q517" s="6" t="str">
        <f t="shared" si="145"/>
        <v>n</v>
      </c>
      <c r="R517" s="6" t="str">
        <f t="shared" si="132"/>
        <v/>
      </c>
      <c r="S517" s="6" t="str">
        <f t="shared" si="134"/>
        <v>M</v>
      </c>
      <c r="T517" s="58">
        <f t="shared" si="135"/>
        <v>30</v>
      </c>
      <c r="U517" s="58">
        <f t="shared" si="140"/>
        <v>1</v>
      </c>
      <c r="V517" s="58">
        <f t="shared" si="141"/>
        <v>1</v>
      </c>
      <c r="W517" s="58">
        <f t="shared" si="142"/>
        <v>1</v>
      </c>
      <c r="X517" s="58">
        <f t="shared" si="133"/>
        <v>0</v>
      </c>
      <c r="Y517" s="58">
        <f t="shared" si="136"/>
        <v>120</v>
      </c>
      <c r="Z517" s="6">
        <f t="shared" si="137"/>
        <v>0</v>
      </c>
      <c r="AA517" s="68">
        <f t="shared" si="138"/>
        <v>4.5</v>
      </c>
      <c r="AB517" s="7" t="s">
        <v>839</v>
      </c>
      <c r="AC517" s="6" t="str">
        <f t="shared" si="139"/>
        <v>M</v>
      </c>
      <c r="AE517" s="69" t="str">
        <f t="shared" si="144"/>
        <v>30</v>
      </c>
    </row>
    <row r="518" spans="1:31" ht="18.95" customHeight="1" x14ac:dyDescent="0.25">
      <c r="A518" s="106">
        <v>453</v>
      </c>
      <c r="B518" s="107" t="s">
        <v>841</v>
      </c>
      <c r="C518" s="108"/>
      <c r="D518" s="108"/>
      <c r="E518" s="108"/>
      <c r="F518" s="107" t="s">
        <v>842</v>
      </c>
      <c r="G518" s="109"/>
      <c r="H518" s="81">
        <v>4</v>
      </c>
      <c r="I518" s="81">
        <v>20</v>
      </c>
      <c r="J518" s="81">
        <v>60</v>
      </c>
      <c r="K518" s="81"/>
      <c r="L518" s="81">
        <v>0</v>
      </c>
      <c r="M518" s="81"/>
      <c r="N518" s="81" t="str">
        <f t="shared" si="143"/>
        <v>08</v>
      </c>
      <c r="O518" s="110" t="s">
        <v>190</v>
      </c>
      <c r="P518" s="6" t="str">
        <f t="shared" si="146"/>
        <v xml:space="preserve"> 9</v>
      </c>
      <c r="Q518" s="6" t="str">
        <f t="shared" si="145"/>
        <v>n</v>
      </c>
      <c r="R518" s="6" t="str">
        <f t="shared" si="132"/>
        <v/>
      </c>
      <c r="S518" s="6" t="str">
        <f t="shared" si="134"/>
        <v>L</v>
      </c>
      <c r="T518" s="58">
        <f t="shared" si="135"/>
        <v>1</v>
      </c>
      <c r="U518" s="58">
        <f t="shared" si="140"/>
        <v>1</v>
      </c>
      <c r="V518" s="58">
        <f t="shared" si="141"/>
        <v>1</v>
      </c>
      <c r="W518" s="58">
        <f t="shared" si="142"/>
        <v>1</v>
      </c>
      <c r="X518" s="58">
        <f t="shared" si="133"/>
        <v>0</v>
      </c>
      <c r="Y518" s="58">
        <f t="shared" si="136"/>
        <v>60</v>
      </c>
      <c r="Z518" s="6">
        <f t="shared" si="137"/>
        <v>0</v>
      </c>
      <c r="AA518" s="68">
        <f t="shared" si="138"/>
        <v>0</v>
      </c>
      <c r="AC518" s="6" t="str">
        <f t="shared" si="139"/>
        <v>L</v>
      </c>
      <c r="AE518" s="69" t="str">
        <f t="shared" si="144"/>
        <v>1</v>
      </c>
    </row>
    <row r="519" spans="1:31" ht="18.95" customHeight="1" x14ac:dyDescent="0.25">
      <c r="A519" s="106">
        <v>454</v>
      </c>
      <c r="B519" s="107" t="s">
        <v>843</v>
      </c>
      <c r="C519" s="108"/>
      <c r="D519" s="108"/>
      <c r="E519" s="108"/>
      <c r="F519" s="107" t="s">
        <v>844</v>
      </c>
      <c r="G519" s="109"/>
      <c r="H519" s="81">
        <v>2</v>
      </c>
      <c r="I519" s="81">
        <v>20</v>
      </c>
      <c r="J519" s="81">
        <v>0</v>
      </c>
      <c r="K519" s="81"/>
      <c r="L519" s="81">
        <v>60</v>
      </c>
      <c r="M519" s="81"/>
      <c r="N519" s="81" t="str">
        <f t="shared" si="143"/>
        <v>08</v>
      </c>
      <c r="O519" s="110" t="s">
        <v>190</v>
      </c>
      <c r="P519" s="6" t="str">
        <f t="shared" si="146"/>
        <v xml:space="preserve"> 9</v>
      </c>
      <c r="Q519" s="6" t="str">
        <f t="shared" si="145"/>
        <v>n</v>
      </c>
      <c r="R519" s="6" t="str">
        <f t="shared" si="132"/>
        <v/>
      </c>
      <c r="S519" s="6" t="str">
        <f t="shared" si="134"/>
        <v>M</v>
      </c>
      <c r="T519" s="58">
        <f t="shared" si="135"/>
        <v>33</v>
      </c>
      <c r="U519" s="58">
        <f t="shared" si="140"/>
        <v>1</v>
      </c>
      <c r="V519" s="58">
        <f t="shared" si="141"/>
        <v>1</v>
      </c>
      <c r="W519" s="58">
        <f t="shared" si="142"/>
        <v>1</v>
      </c>
      <c r="X519" s="58">
        <f t="shared" si="133"/>
        <v>0</v>
      </c>
      <c r="Y519" s="58">
        <f t="shared" si="136"/>
        <v>66</v>
      </c>
      <c r="Z519" s="6">
        <f t="shared" si="137"/>
        <v>0</v>
      </c>
      <c r="AA519" s="68">
        <f t="shared" si="138"/>
        <v>5</v>
      </c>
      <c r="AB519" s="7" t="s">
        <v>422</v>
      </c>
      <c r="AC519" s="6" t="str">
        <f t="shared" si="139"/>
        <v>M</v>
      </c>
      <c r="AE519" s="69" t="str">
        <f t="shared" si="144"/>
        <v>33</v>
      </c>
    </row>
    <row r="520" spans="1:31" ht="18.95" customHeight="1" x14ac:dyDescent="0.25">
      <c r="A520" s="106">
        <v>455</v>
      </c>
      <c r="B520" s="107" t="s">
        <v>845</v>
      </c>
      <c r="C520" s="108"/>
      <c r="D520" s="108"/>
      <c r="E520" s="108"/>
      <c r="F520" s="107" t="s">
        <v>846</v>
      </c>
      <c r="G520" s="109"/>
      <c r="H520" s="81">
        <v>3</v>
      </c>
      <c r="I520" s="81">
        <v>6</v>
      </c>
      <c r="J520" s="81">
        <v>45</v>
      </c>
      <c r="K520" s="81"/>
      <c r="L520" s="81">
        <v>0</v>
      </c>
      <c r="M520" s="81"/>
      <c r="N520" s="81" t="str">
        <f t="shared" si="143"/>
        <v>09</v>
      </c>
      <c r="O520" s="110" t="s">
        <v>190</v>
      </c>
      <c r="P520" s="6" t="str">
        <f t="shared" si="146"/>
        <v xml:space="preserve"> 9</v>
      </c>
      <c r="Q520" s="6" t="str">
        <f t="shared" si="145"/>
        <v>n</v>
      </c>
      <c r="R520" s="6" t="str">
        <f t="shared" si="132"/>
        <v/>
      </c>
      <c r="S520" s="6" t="str">
        <f t="shared" si="134"/>
        <v>L</v>
      </c>
      <c r="T520" s="58">
        <f t="shared" si="135"/>
        <v>1</v>
      </c>
      <c r="U520" s="58">
        <f t="shared" si="140"/>
        <v>1</v>
      </c>
      <c r="V520" s="58">
        <f t="shared" si="141"/>
        <v>1</v>
      </c>
      <c r="W520" s="58">
        <f t="shared" si="142"/>
        <v>1</v>
      </c>
      <c r="X520" s="58">
        <f t="shared" si="133"/>
        <v>0</v>
      </c>
      <c r="Y520" s="58">
        <f t="shared" si="136"/>
        <v>45</v>
      </c>
      <c r="Z520" s="6">
        <f t="shared" si="137"/>
        <v>0</v>
      </c>
      <c r="AA520" s="68">
        <f t="shared" si="138"/>
        <v>0</v>
      </c>
      <c r="AC520" s="6" t="str">
        <f t="shared" si="139"/>
        <v>L</v>
      </c>
      <c r="AE520" s="69" t="str">
        <f t="shared" si="144"/>
        <v>1</v>
      </c>
    </row>
    <row r="521" spans="1:31" ht="18.95" customHeight="1" x14ac:dyDescent="0.25">
      <c r="A521" s="106">
        <v>456</v>
      </c>
      <c r="B521" s="107" t="s">
        <v>847</v>
      </c>
      <c r="C521" s="108"/>
      <c r="D521" s="108"/>
      <c r="E521" s="108"/>
      <c r="F521" s="107" t="s">
        <v>848</v>
      </c>
      <c r="G521" s="109"/>
      <c r="H521" s="81">
        <v>3</v>
      </c>
      <c r="I521" s="81">
        <v>6</v>
      </c>
      <c r="J521" s="81">
        <v>45</v>
      </c>
      <c r="K521" s="81"/>
      <c r="L521" s="81">
        <v>0</v>
      </c>
      <c r="M521" s="81"/>
      <c r="N521" s="81" t="str">
        <f t="shared" si="143"/>
        <v>09</v>
      </c>
      <c r="O521" s="110" t="s">
        <v>190</v>
      </c>
      <c r="P521" s="6" t="str">
        <f t="shared" si="146"/>
        <v xml:space="preserve"> 9</v>
      </c>
      <c r="Q521" s="6" t="str">
        <f t="shared" si="145"/>
        <v>n</v>
      </c>
      <c r="R521" s="6" t="str">
        <f t="shared" si="132"/>
        <v/>
      </c>
      <c r="S521" s="6" t="str">
        <f t="shared" si="134"/>
        <v>L</v>
      </c>
      <c r="T521" s="58">
        <f t="shared" si="135"/>
        <v>1</v>
      </c>
      <c r="U521" s="58">
        <f t="shared" si="140"/>
        <v>1</v>
      </c>
      <c r="V521" s="58">
        <f t="shared" si="141"/>
        <v>1</v>
      </c>
      <c r="W521" s="58">
        <f t="shared" si="142"/>
        <v>1</v>
      </c>
      <c r="X521" s="58">
        <f t="shared" si="133"/>
        <v>0</v>
      </c>
      <c r="Y521" s="58">
        <f t="shared" si="136"/>
        <v>45</v>
      </c>
      <c r="Z521" s="6">
        <f t="shared" si="137"/>
        <v>0</v>
      </c>
      <c r="AA521" s="68">
        <f t="shared" si="138"/>
        <v>0</v>
      </c>
      <c r="AC521" s="6" t="str">
        <f t="shared" si="139"/>
        <v>L</v>
      </c>
      <c r="AE521" s="69" t="str">
        <f t="shared" si="144"/>
        <v>1</v>
      </c>
    </row>
    <row r="522" spans="1:31" ht="18.95" customHeight="1" x14ac:dyDescent="0.25">
      <c r="A522" s="106">
        <v>457</v>
      </c>
      <c r="B522" s="107" t="s">
        <v>849</v>
      </c>
      <c r="C522" s="108"/>
      <c r="D522" s="108"/>
      <c r="E522" s="108"/>
      <c r="F522" s="107" t="s">
        <v>850</v>
      </c>
      <c r="G522" s="109"/>
      <c r="H522" s="81">
        <v>4</v>
      </c>
      <c r="I522" s="81">
        <v>6</v>
      </c>
      <c r="J522" s="81">
        <v>60</v>
      </c>
      <c r="K522" s="81"/>
      <c r="L522" s="81">
        <v>0</v>
      </c>
      <c r="M522" s="81"/>
      <c r="N522" s="81" t="str">
        <f t="shared" si="143"/>
        <v>09</v>
      </c>
      <c r="O522" s="110" t="s">
        <v>190</v>
      </c>
      <c r="P522" s="6" t="str">
        <f t="shared" si="146"/>
        <v xml:space="preserve"> 9</v>
      </c>
      <c r="Q522" s="6" t="str">
        <f t="shared" si="145"/>
        <v>n</v>
      </c>
      <c r="R522" s="6" t="str">
        <f t="shared" si="132"/>
        <v/>
      </c>
      <c r="S522" s="6" t="str">
        <f t="shared" si="134"/>
        <v>L</v>
      </c>
      <c r="T522" s="58">
        <f t="shared" si="135"/>
        <v>1</v>
      </c>
      <c r="U522" s="58">
        <f t="shared" si="140"/>
        <v>1</v>
      </c>
      <c r="V522" s="58">
        <f t="shared" si="141"/>
        <v>1</v>
      </c>
      <c r="W522" s="58">
        <f t="shared" si="142"/>
        <v>1</v>
      </c>
      <c r="X522" s="58">
        <f t="shared" si="133"/>
        <v>0</v>
      </c>
      <c r="Y522" s="58">
        <f t="shared" si="136"/>
        <v>60</v>
      </c>
      <c r="Z522" s="6">
        <f t="shared" si="137"/>
        <v>0</v>
      </c>
      <c r="AA522" s="68">
        <f t="shared" si="138"/>
        <v>0</v>
      </c>
      <c r="AC522" s="6" t="str">
        <f t="shared" si="139"/>
        <v>L</v>
      </c>
      <c r="AE522" s="69" t="str">
        <f t="shared" si="144"/>
        <v>1</v>
      </c>
    </row>
    <row r="523" spans="1:31" ht="18.95" customHeight="1" x14ac:dyDescent="0.25">
      <c r="A523" s="106">
        <v>458</v>
      </c>
      <c r="B523" s="107" t="s">
        <v>851</v>
      </c>
      <c r="C523" s="108"/>
      <c r="D523" s="108"/>
      <c r="E523" s="108"/>
      <c r="F523" s="107" t="s">
        <v>852</v>
      </c>
      <c r="G523" s="109"/>
      <c r="H523" s="81">
        <v>3</v>
      </c>
      <c r="I523" s="81">
        <v>6</v>
      </c>
      <c r="J523" s="81">
        <v>45</v>
      </c>
      <c r="K523" s="81"/>
      <c r="L523" s="81">
        <v>0</v>
      </c>
      <c r="M523" s="81"/>
      <c r="N523" s="81" t="str">
        <f t="shared" si="143"/>
        <v>09</v>
      </c>
      <c r="O523" s="110" t="s">
        <v>190</v>
      </c>
      <c r="P523" s="6" t="str">
        <f t="shared" si="146"/>
        <v xml:space="preserve"> 9</v>
      </c>
      <c r="Q523" s="6" t="str">
        <f t="shared" si="145"/>
        <v>n</v>
      </c>
      <c r="R523" s="6" t="str">
        <f t="shared" si="132"/>
        <v/>
      </c>
      <c r="S523" s="6" t="str">
        <f t="shared" si="134"/>
        <v>L</v>
      </c>
      <c r="T523" s="58">
        <f t="shared" si="135"/>
        <v>1</v>
      </c>
      <c r="U523" s="58">
        <f t="shared" si="140"/>
        <v>1</v>
      </c>
      <c r="V523" s="58">
        <f t="shared" si="141"/>
        <v>1</v>
      </c>
      <c r="W523" s="58">
        <f t="shared" si="142"/>
        <v>1</v>
      </c>
      <c r="X523" s="58">
        <f t="shared" si="133"/>
        <v>0</v>
      </c>
      <c r="Y523" s="58">
        <f t="shared" si="136"/>
        <v>45</v>
      </c>
      <c r="Z523" s="6">
        <f t="shared" si="137"/>
        <v>0</v>
      </c>
      <c r="AA523" s="68">
        <f t="shared" si="138"/>
        <v>0</v>
      </c>
      <c r="AC523" s="6" t="str">
        <f t="shared" si="139"/>
        <v>L</v>
      </c>
      <c r="AE523" s="69" t="str">
        <f t="shared" si="144"/>
        <v>1</v>
      </c>
    </row>
    <row r="524" spans="1:31" ht="18.95" customHeight="1" x14ac:dyDescent="0.25">
      <c r="A524" s="106">
        <v>459</v>
      </c>
      <c r="B524" s="107" t="s">
        <v>853</v>
      </c>
      <c r="C524" s="108"/>
      <c r="D524" s="108"/>
      <c r="E524" s="108"/>
      <c r="F524" s="107" t="s">
        <v>854</v>
      </c>
      <c r="G524" s="109"/>
      <c r="H524" s="81">
        <v>3</v>
      </c>
      <c r="I524" s="81">
        <v>6</v>
      </c>
      <c r="J524" s="81">
        <v>0</v>
      </c>
      <c r="K524" s="81"/>
      <c r="L524" s="81">
        <v>90</v>
      </c>
      <c r="M524" s="81"/>
      <c r="N524" s="81" t="str">
        <f t="shared" si="143"/>
        <v>09</v>
      </c>
      <c r="O524" s="110" t="s">
        <v>190</v>
      </c>
      <c r="P524" s="6" t="str">
        <f t="shared" si="146"/>
        <v xml:space="preserve"> 9</v>
      </c>
      <c r="Q524" s="6" t="str">
        <f t="shared" si="145"/>
        <v>n</v>
      </c>
      <c r="R524" s="6" t="str">
        <f t="shared" ref="R524:R587" si="147">IF(AND(K524&gt;0,OR(N524="03",N524="05",N524="09")),"tl",IF(AND(K524&gt;0,OR(N524="02",N524="04",N524="06",N524="07",N524="08")),"tn",""))</f>
        <v/>
      </c>
      <c r="S524" s="6" t="str">
        <f t="shared" si="134"/>
        <v>L</v>
      </c>
      <c r="T524" s="58">
        <f t="shared" si="135"/>
        <v>1</v>
      </c>
      <c r="U524" s="58">
        <f t="shared" si="140"/>
        <v>1</v>
      </c>
      <c r="V524" s="58">
        <f t="shared" si="141"/>
        <v>1</v>
      </c>
      <c r="W524" s="58">
        <f t="shared" si="142"/>
        <v>1</v>
      </c>
      <c r="X524" s="58">
        <f t="shared" ref="X524:X546" si="148">IF(AND(R524="tn",N524&lt;&gt;"04"),VLOOKUP(I524/K524,$AL$2:$AM$3,2,1)*L524*K524,IF(AND(R524="tn",N524="04"),VLOOKUP(I524/K524,$AU$2:$AV$4,2,1)*L524*K524,IF(R524="tl",VLOOKUP(I524/K524,$AI$2:$AJ$3,2,1)*K524*L524,0)))</f>
        <v>0</v>
      </c>
      <c r="Y524" s="58">
        <f t="shared" si="136"/>
        <v>0</v>
      </c>
      <c r="Z524" s="6">
        <f t="shared" si="137"/>
        <v>0</v>
      </c>
      <c r="AA524" s="68">
        <f t="shared" si="138"/>
        <v>0</v>
      </c>
      <c r="AB524" s="7" t="s">
        <v>687</v>
      </c>
      <c r="AC524" s="6" t="str">
        <f t="shared" si="139"/>
        <v>L</v>
      </c>
      <c r="AE524" s="69" t="str">
        <f t="shared" si="144"/>
        <v>1</v>
      </c>
    </row>
    <row r="525" spans="1:31" ht="18.95" customHeight="1" thickBot="1" x14ac:dyDescent="0.3">
      <c r="A525" s="106">
        <v>460</v>
      </c>
      <c r="B525" s="94" t="s">
        <v>855</v>
      </c>
      <c r="C525" s="95"/>
      <c r="D525" s="95"/>
      <c r="E525" s="95"/>
      <c r="F525" s="94" t="s">
        <v>856</v>
      </c>
      <c r="G525" s="96"/>
      <c r="H525" s="97">
        <v>3</v>
      </c>
      <c r="I525" s="97">
        <v>6</v>
      </c>
      <c r="J525" s="97">
        <v>0</v>
      </c>
      <c r="K525" s="97"/>
      <c r="L525" s="97">
        <v>90</v>
      </c>
      <c r="M525" s="97"/>
      <c r="N525" s="97" t="str">
        <f t="shared" si="143"/>
        <v>09</v>
      </c>
      <c r="O525" s="98" t="s">
        <v>190</v>
      </c>
      <c r="P525" s="6" t="str">
        <f t="shared" si="146"/>
        <v xml:space="preserve"> 9</v>
      </c>
      <c r="Q525" s="6" t="str">
        <f t="shared" si="145"/>
        <v>n</v>
      </c>
      <c r="R525" s="6" t="str">
        <f t="shared" si="147"/>
        <v/>
      </c>
      <c r="S525" s="6" t="str">
        <f t="shared" ref="S525:S588" si="149">IF(LEN(B525)=9,IF(RIGHT(B525,1)="c",MID(B525,8,1),RIGHT(B525,1)),MID(B525,3,1))</f>
        <v>L</v>
      </c>
      <c r="T525" s="58">
        <f t="shared" ref="T525:T588" si="150">IF(AE525="",1,VALUE(AE525))</f>
        <v>1</v>
      </c>
      <c r="U525" s="58">
        <f t="shared" si="140"/>
        <v>1</v>
      </c>
      <c r="V525" s="58">
        <f t="shared" si="141"/>
        <v>1</v>
      </c>
      <c r="W525" s="58">
        <f t="shared" si="142"/>
        <v>1</v>
      </c>
      <c r="X525" s="58">
        <f t="shared" si="148"/>
        <v>0</v>
      </c>
      <c r="Y525" s="58">
        <f t="shared" ref="Y525:Y588" si="151">IF(AC525="l",(J525*T525+X525)*U525+M525*0.75,IF(AND(AC525="d",H525&gt;4),I525*18,IF(AND(AC525="d",H525&lt;4),I525*1.5*H525,IF(AC525="m",L525/30*T525*U525,IF(AC525="tn",H525*I525*0.5,IF(AND(AC525="t",N525="01"),T525*U525*L525,IF(AC525="t",H525*T525*U525)))))))</f>
        <v>0</v>
      </c>
      <c r="Z525" s="6">
        <f t="shared" ref="Z525:Z546" si="152">IF(Q525="tc",IF(OR(G525="vd",G525="td",G525="tl"),VLOOKUP(I525,$BP$2:$BQ$4,2,1),IF(G525="vi",VLOOKUP(I525,$BS$2:$BT$3,2,1)*2*1.5,IF(OR(AC525&gt;1,S525="t",S525="d"),0,0))),IF(Q525="n",IF(OR(G525="vd",G525="td"),VLOOKUP(I525,$BV$2:$BW$6,2,1),IF(G525="vi",VLOOKUP(I525,$BS$2:$BT$3,2,1)*2*1.5,IF(AND(N525&lt;&gt;"01",G525="kt"),0.5,0)))))</f>
        <v>0</v>
      </c>
      <c r="AA525" s="68">
        <f t="shared" ref="AA525:AA546" si="153">IF(OR(G525="vd",G525="td",G525="tl"),I525*0.4,IF(AND(G525="vi",Q525="tc"),I525/10,IF(AND(G525="vi",Q525="n"),I525/9,IF(AND(S525="d",H525&gt;4),5*I525,IF(OR(S525="d",S525="t"),0,IF(S525="m",I525/4,0))))))</f>
        <v>0</v>
      </c>
      <c r="AB525" s="7" t="s">
        <v>685</v>
      </c>
      <c r="AC525" s="6" t="str">
        <f t="shared" ref="AC525:AC588" si="154">IF(OR(S525="n",AND(S525="t",(IFERROR(FIND("nghiệp",F525),0)+IFERROR(FIND("cuối khóa",F525),0))&gt;0)),"tn",S525)</f>
        <v>L</v>
      </c>
      <c r="AE525" s="69" t="str">
        <f t="shared" si="144"/>
        <v>1</v>
      </c>
    </row>
    <row r="526" spans="1:31" ht="5.25" customHeight="1" x14ac:dyDescent="0.25">
      <c r="A526" s="99"/>
      <c r="B526" s="100"/>
      <c r="C526" s="101"/>
      <c r="D526" s="101"/>
      <c r="E526" s="101"/>
      <c r="F526" s="100"/>
      <c r="G526" s="102"/>
      <c r="H526" s="99"/>
      <c r="I526" s="99"/>
      <c r="J526" s="99"/>
      <c r="K526" s="99"/>
      <c r="L526" s="99"/>
      <c r="M526" s="99"/>
      <c r="N526" s="99"/>
      <c r="O526" s="151"/>
      <c r="P526" s="6" t="str">
        <f t="shared" si="146"/>
        <v/>
      </c>
      <c r="Q526" s="6" t="str">
        <f t="shared" si="145"/>
        <v/>
      </c>
      <c r="R526" s="6" t="str">
        <f t="shared" si="147"/>
        <v/>
      </c>
      <c r="S526" s="6" t="str">
        <f t="shared" si="149"/>
        <v/>
      </c>
      <c r="T526" s="58">
        <f t="shared" si="150"/>
        <v>1</v>
      </c>
      <c r="U526" s="58">
        <f t="shared" ref="U526:U546" si="155">IF(MID(B526,7,1)="5",1.5,IF(AND(LEFT(TRIM(C526),2)="GI",Q526="tc",S526="l"),1.3,IF(AND(LEFT(TRIM(C526),2)="GI",Q526="tc",S526="t"),1.6,IF(AND(LEFT(TRIM(C526),2)="GV",Q526="n"),0.8,1))))</f>
        <v>1</v>
      </c>
      <c r="V526" s="58">
        <f t="shared" ref="V526:V546" si="156">IF(MID(B526,7,1)="5",1.5,IF(AND(LEFT(TRIM(D526),2)="GI",Q526="tc",S526="l"),1.3,IF(AND(LEFT(TRIM(D526),2)="GI",Q526="tc",S526="t"),1.6,IF(AND(LEFT(TRIM(D526),2)="GV",Q526="n"),0.8,1))))</f>
        <v>1</v>
      </c>
      <c r="W526" s="58">
        <f t="shared" ref="W526:W546" si="157">IF(MID(B526,7,1)="5",1.5,IF(AND(LEFT(TRIM(E526),2)="GI",Q526="tc",S526="l"),1.3,IF(AND(LEFT(TRIM(E526),2)="GI",Q526="tc",S526="t"),1.6,IF(AND(LEFT(TRIM(E526),2)="GV",Q526="n"),0.8,1))))</f>
        <v>1</v>
      </c>
      <c r="X526" s="58">
        <f t="shared" si="148"/>
        <v>0</v>
      </c>
      <c r="Y526" s="58" t="b">
        <f t="shared" si="151"/>
        <v>0</v>
      </c>
      <c r="Z526" s="6" t="b">
        <f t="shared" si="152"/>
        <v>0</v>
      </c>
      <c r="AA526" s="68">
        <f t="shared" si="153"/>
        <v>0</v>
      </c>
      <c r="AC526" s="6" t="str">
        <f t="shared" si="154"/>
        <v/>
      </c>
    </row>
    <row r="527" spans="1:31" ht="24.95" customHeight="1" x14ac:dyDescent="0.25">
      <c r="A527" s="120" t="s">
        <v>857</v>
      </c>
      <c r="B527" s="120"/>
      <c r="C527" s="121"/>
      <c r="D527" s="121"/>
      <c r="E527" s="121"/>
      <c r="F527" s="120"/>
      <c r="G527" s="122"/>
      <c r="H527" s="120"/>
      <c r="I527" s="120"/>
      <c r="J527" s="120"/>
      <c r="K527" s="120"/>
      <c r="L527" s="120"/>
      <c r="M527" s="120"/>
      <c r="N527" s="120"/>
      <c r="O527" s="120"/>
      <c r="P527" s="6" t="str">
        <f t="shared" si="146"/>
        <v/>
      </c>
      <c r="Q527" s="6" t="str">
        <f t="shared" si="145"/>
        <v/>
      </c>
      <c r="R527" s="6" t="str">
        <f t="shared" si="147"/>
        <v/>
      </c>
      <c r="S527" s="6" t="str">
        <f t="shared" si="149"/>
        <v/>
      </c>
      <c r="T527" s="58">
        <f t="shared" si="150"/>
        <v>1</v>
      </c>
      <c r="U527" s="58">
        <f t="shared" si="155"/>
        <v>1</v>
      </c>
      <c r="V527" s="58">
        <f t="shared" si="156"/>
        <v>1</v>
      </c>
      <c r="W527" s="58">
        <f t="shared" si="157"/>
        <v>1</v>
      </c>
      <c r="X527" s="58">
        <f t="shared" si="148"/>
        <v>0</v>
      </c>
      <c r="Y527" s="58" t="b">
        <f t="shared" si="151"/>
        <v>0</v>
      </c>
      <c r="Z527" s="6" t="b">
        <f t="shared" si="152"/>
        <v>0</v>
      </c>
      <c r="AA527" s="68">
        <f t="shared" si="153"/>
        <v>0</v>
      </c>
      <c r="AC527" s="6" t="str">
        <f t="shared" si="154"/>
        <v/>
      </c>
    </row>
    <row r="528" spans="1:31" ht="9" customHeight="1" thickBot="1" x14ac:dyDescent="0.3">
      <c r="A528" s="142"/>
      <c r="B528" s="142"/>
      <c r="C528" s="143"/>
      <c r="D528" s="143"/>
      <c r="E528" s="143"/>
      <c r="F528" s="142"/>
      <c r="G528" s="144"/>
      <c r="H528" s="142"/>
      <c r="I528" s="142"/>
      <c r="J528" s="142"/>
      <c r="K528" s="142"/>
      <c r="L528" s="142"/>
      <c r="M528" s="142"/>
      <c r="N528" s="142"/>
      <c r="O528" s="142"/>
      <c r="P528" s="6" t="str">
        <f t="shared" si="146"/>
        <v/>
      </c>
      <c r="Q528" s="6" t="str">
        <f t="shared" si="145"/>
        <v/>
      </c>
      <c r="R528" s="6" t="str">
        <f t="shared" si="147"/>
        <v/>
      </c>
      <c r="S528" s="6" t="str">
        <f t="shared" si="149"/>
        <v/>
      </c>
      <c r="T528" s="58">
        <f t="shared" si="150"/>
        <v>1</v>
      </c>
      <c r="U528" s="58">
        <f t="shared" si="155"/>
        <v>1</v>
      </c>
      <c r="V528" s="58">
        <f t="shared" si="156"/>
        <v>1</v>
      </c>
      <c r="W528" s="58">
        <f t="shared" si="157"/>
        <v>1</v>
      </c>
      <c r="X528" s="58">
        <f t="shared" si="148"/>
        <v>0</v>
      </c>
      <c r="Y528" s="58" t="b">
        <f t="shared" si="151"/>
        <v>0</v>
      </c>
      <c r="Z528" s="6" t="b">
        <f t="shared" si="152"/>
        <v>0</v>
      </c>
      <c r="AA528" s="68">
        <f t="shared" si="153"/>
        <v>0</v>
      </c>
      <c r="AC528" s="6" t="str">
        <f t="shared" si="154"/>
        <v/>
      </c>
    </row>
    <row r="529" spans="1:31" ht="18.95" customHeight="1" x14ac:dyDescent="0.25">
      <c r="A529" s="129" t="s">
        <v>40</v>
      </c>
      <c r="B529" s="130" t="s">
        <v>765</v>
      </c>
      <c r="C529" s="130" t="s">
        <v>42</v>
      </c>
      <c r="D529" s="130" t="s">
        <v>43</v>
      </c>
      <c r="E529" s="130" t="s">
        <v>44</v>
      </c>
      <c r="F529" s="130" t="s">
        <v>766</v>
      </c>
      <c r="G529" s="130" t="s">
        <v>46</v>
      </c>
      <c r="H529" s="130" t="s">
        <v>47</v>
      </c>
      <c r="I529" s="131" t="s">
        <v>48</v>
      </c>
      <c r="J529" s="132"/>
      <c r="K529" s="131" t="s">
        <v>49</v>
      </c>
      <c r="L529" s="132"/>
      <c r="M529" s="130" t="s">
        <v>50</v>
      </c>
      <c r="N529" s="130" t="s">
        <v>51</v>
      </c>
      <c r="O529" s="133" t="s">
        <v>52</v>
      </c>
      <c r="P529" s="6" t="str">
        <f t="shared" si="146"/>
        <v>ọc</v>
      </c>
      <c r="Q529" s="6" t="str">
        <f t="shared" si="145"/>
        <v/>
      </c>
      <c r="R529" s="6" t="str">
        <f t="shared" si="147"/>
        <v/>
      </c>
      <c r="S529" s="6" t="str">
        <f t="shared" si="149"/>
        <v xml:space="preserve"> </v>
      </c>
      <c r="T529" s="58">
        <f t="shared" si="150"/>
        <v>1</v>
      </c>
      <c r="U529" s="58">
        <f t="shared" si="155"/>
        <v>1</v>
      </c>
      <c r="V529" s="58">
        <f t="shared" si="156"/>
        <v>1</v>
      </c>
      <c r="W529" s="58">
        <f t="shared" si="157"/>
        <v>1</v>
      </c>
      <c r="X529" s="58">
        <f t="shared" si="148"/>
        <v>0</v>
      </c>
      <c r="Y529" s="58" t="b">
        <f t="shared" si="151"/>
        <v>0</v>
      </c>
      <c r="Z529" s="6" t="b">
        <f t="shared" si="152"/>
        <v>0</v>
      </c>
      <c r="AA529" s="68">
        <f t="shared" si="153"/>
        <v>0</v>
      </c>
      <c r="AC529" s="6" t="str">
        <f t="shared" si="154"/>
        <v xml:space="preserve"> </v>
      </c>
    </row>
    <row r="530" spans="1:31" ht="57" customHeight="1" x14ac:dyDescent="0.25">
      <c r="A530" s="134"/>
      <c r="B530" s="135"/>
      <c r="C530" s="135"/>
      <c r="D530" s="135"/>
      <c r="E530" s="135"/>
      <c r="F530" s="135"/>
      <c r="G530" s="135"/>
      <c r="H530" s="135"/>
      <c r="I530" s="56" t="s">
        <v>53</v>
      </c>
      <c r="J530" s="56" t="s">
        <v>54</v>
      </c>
      <c r="K530" s="56" t="s">
        <v>55</v>
      </c>
      <c r="L530" s="56" t="s">
        <v>56</v>
      </c>
      <c r="M530" s="135"/>
      <c r="N530" s="135"/>
      <c r="O530" s="136"/>
      <c r="P530" s="6" t="str">
        <f t="shared" si="146"/>
        <v/>
      </c>
      <c r="Q530" s="6" t="str">
        <f t="shared" si="145"/>
        <v/>
      </c>
      <c r="R530" s="6" t="str">
        <f t="shared" si="147"/>
        <v/>
      </c>
      <c r="S530" s="6" t="str">
        <f t="shared" si="149"/>
        <v/>
      </c>
      <c r="T530" s="58">
        <f t="shared" si="150"/>
        <v>1</v>
      </c>
      <c r="U530" s="58">
        <f t="shared" si="155"/>
        <v>1</v>
      </c>
      <c r="V530" s="58">
        <f t="shared" si="156"/>
        <v>1</v>
      </c>
      <c r="W530" s="58">
        <f t="shared" si="157"/>
        <v>1</v>
      </c>
      <c r="X530" s="58">
        <f t="shared" si="148"/>
        <v>0</v>
      </c>
      <c r="Y530" s="58" t="b">
        <f t="shared" si="151"/>
        <v>0</v>
      </c>
      <c r="Z530" s="6" t="b">
        <f t="shared" si="152"/>
        <v>0</v>
      </c>
      <c r="AA530" s="68">
        <f t="shared" si="153"/>
        <v>0</v>
      </c>
      <c r="AC530" s="6" t="str">
        <f t="shared" si="154"/>
        <v/>
      </c>
    </row>
    <row r="531" spans="1:31" ht="18.95" customHeight="1" x14ac:dyDescent="0.25">
      <c r="A531" s="62">
        <v>461</v>
      </c>
      <c r="B531" s="63" t="s">
        <v>858</v>
      </c>
      <c r="C531" s="64"/>
      <c r="D531" s="64"/>
      <c r="E531" s="64"/>
      <c r="F531" s="63" t="s">
        <v>859</v>
      </c>
      <c r="G531" s="65"/>
      <c r="H531" s="66">
        <v>3</v>
      </c>
      <c r="I531" s="66">
        <v>9</v>
      </c>
      <c r="J531" s="145">
        <v>0</v>
      </c>
      <c r="K531" s="66"/>
      <c r="L531" s="66">
        <v>60</v>
      </c>
      <c r="M531" s="66"/>
      <c r="N531" s="66" t="str">
        <f t="shared" ref="N531:N546" si="158">LEFT(B531,2)</f>
        <v>06</v>
      </c>
      <c r="O531" s="67" t="s">
        <v>90</v>
      </c>
      <c r="P531" s="6" t="str">
        <f t="shared" si="146"/>
        <v>10</v>
      </c>
      <c r="Q531" s="6" t="str">
        <f t="shared" si="145"/>
        <v>n</v>
      </c>
      <c r="R531" s="6" t="str">
        <f t="shared" si="147"/>
        <v/>
      </c>
      <c r="S531" s="6" t="str">
        <f t="shared" si="149"/>
        <v>M</v>
      </c>
      <c r="T531" s="58">
        <f t="shared" si="150"/>
        <v>30</v>
      </c>
      <c r="U531" s="58">
        <f t="shared" si="155"/>
        <v>1</v>
      </c>
      <c r="V531" s="58">
        <f t="shared" si="156"/>
        <v>1</v>
      </c>
      <c r="W531" s="58">
        <f t="shared" si="157"/>
        <v>1</v>
      </c>
      <c r="X531" s="58">
        <f t="shared" si="148"/>
        <v>0</v>
      </c>
      <c r="Y531" s="58">
        <f t="shared" si="151"/>
        <v>60</v>
      </c>
      <c r="Z531" s="6">
        <f t="shared" si="152"/>
        <v>0</v>
      </c>
      <c r="AA531" s="68">
        <f t="shared" si="153"/>
        <v>2.25</v>
      </c>
      <c r="AB531" s="7" t="s">
        <v>697</v>
      </c>
      <c r="AC531" s="6" t="str">
        <f t="shared" si="154"/>
        <v>M</v>
      </c>
      <c r="AE531" s="69" t="str">
        <f t="shared" ref="AE531:AE546" si="159">IF(AND(Q531="tc",AC531="t",N531&lt;&gt;"01"),VLOOKUP(I531,$AO$2:$AP$4,2,1),"")&amp;IF(AND(Q531="tc",AC531="t",N531="01"),VLOOKUP(I531,$AX$2:$AY$4,2,1),"")&amp;IF(AND(Q531="tc",AC531="l",N531&lt;&gt;""),VLOOKUP(I531,$AF$2:$AG$7,2,1),"")&amp;IF(AND(Q531="n",AC531="m",OR(N531="06",N531="07",N531="08")),VLOOKUP(I531,$BD$2:$BE$4,2,1),"")&amp;IF(AND(Q531="n",AC531="m",OR(N531="05",N531="09")),VLOOKUP(I531,$BG$2:$BH$4,2,1),"")&amp;IF(AND(Q531="n",AC531="l",N531&lt;&gt;"01"),VLOOKUP(I531,$BA$2:$BB$6,2,1),"")&amp;IF(AND(Q531="n",AC531="l",N531="01"),VLOOKUP(I531,$BJ$2:$BK$3,2,1),"")&amp;IF(AC531="d",VLOOKUP(H531,$BM$2:$BN$3,2,1),"")</f>
        <v>30</v>
      </c>
    </row>
    <row r="532" spans="1:31" ht="18.95" customHeight="1" x14ac:dyDescent="0.25">
      <c r="A532" s="106">
        <v>462</v>
      </c>
      <c r="B532" s="107" t="s">
        <v>860</v>
      </c>
      <c r="C532" s="108"/>
      <c r="D532" s="108"/>
      <c r="E532" s="108"/>
      <c r="F532" s="107" t="s">
        <v>861</v>
      </c>
      <c r="G532" s="109"/>
      <c r="H532" s="81">
        <v>3</v>
      </c>
      <c r="I532" s="81">
        <v>9</v>
      </c>
      <c r="J532" s="147">
        <v>0</v>
      </c>
      <c r="K532" s="81"/>
      <c r="L532" s="81">
        <v>60</v>
      </c>
      <c r="M532" s="81"/>
      <c r="N532" s="81" t="str">
        <f t="shared" si="158"/>
        <v>06</v>
      </c>
      <c r="O532" s="110" t="s">
        <v>90</v>
      </c>
      <c r="P532" s="6" t="str">
        <f t="shared" si="146"/>
        <v>10</v>
      </c>
      <c r="Q532" s="6" t="str">
        <f t="shared" si="145"/>
        <v>n</v>
      </c>
      <c r="R532" s="6" t="str">
        <f t="shared" si="147"/>
        <v/>
      </c>
      <c r="S532" s="6" t="str">
        <f t="shared" si="149"/>
        <v>M</v>
      </c>
      <c r="T532" s="58">
        <f t="shared" si="150"/>
        <v>30</v>
      </c>
      <c r="U532" s="58">
        <f t="shared" si="155"/>
        <v>1</v>
      </c>
      <c r="V532" s="58">
        <f t="shared" si="156"/>
        <v>1</v>
      </c>
      <c r="W532" s="58">
        <f t="shared" si="157"/>
        <v>1</v>
      </c>
      <c r="X532" s="58">
        <f t="shared" si="148"/>
        <v>0</v>
      </c>
      <c r="Y532" s="58">
        <f t="shared" si="151"/>
        <v>60</v>
      </c>
      <c r="Z532" s="6">
        <f t="shared" si="152"/>
        <v>0</v>
      </c>
      <c r="AA532" s="68">
        <f t="shared" si="153"/>
        <v>2.25</v>
      </c>
      <c r="AB532" s="7" t="s">
        <v>862</v>
      </c>
      <c r="AC532" s="6" t="str">
        <f t="shared" si="154"/>
        <v>M</v>
      </c>
      <c r="AE532" s="69" t="str">
        <f t="shared" si="159"/>
        <v>30</v>
      </c>
    </row>
    <row r="533" spans="1:31" ht="18.95" customHeight="1" x14ac:dyDescent="0.25">
      <c r="A533" s="106">
        <v>463</v>
      </c>
      <c r="B533" s="107" t="s">
        <v>863</v>
      </c>
      <c r="C533" s="108"/>
      <c r="D533" s="108"/>
      <c r="E533" s="108"/>
      <c r="F533" s="107" t="s">
        <v>864</v>
      </c>
      <c r="G533" s="109"/>
      <c r="H533" s="81">
        <v>3</v>
      </c>
      <c r="I533" s="81">
        <v>9</v>
      </c>
      <c r="J533" s="147">
        <v>0</v>
      </c>
      <c r="K533" s="81"/>
      <c r="L533" s="81">
        <v>30</v>
      </c>
      <c r="M533" s="81"/>
      <c r="N533" s="81" t="str">
        <f t="shared" si="158"/>
        <v>06</v>
      </c>
      <c r="O533" s="110" t="s">
        <v>90</v>
      </c>
      <c r="P533" s="6" t="str">
        <f t="shared" si="146"/>
        <v>10</v>
      </c>
      <c r="Q533" s="6" t="str">
        <f t="shared" si="145"/>
        <v>n</v>
      </c>
      <c r="R533" s="6" t="str">
        <f t="shared" si="147"/>
        <v/>
      </c>
      <c r="S533" s="6" t="str">
        <f t="shared" si="149"/>
        <v>M</v>
      </c>
      <c r="T533" s="58">
        <f t="shared" si="150"/>
        <v>30</v>
      </c>
      <c r="U533" s="58">
        <f t="shared" si="155"/>
        <v>1</v>
      </c>
      <c r="V533" s="58">
        <f t="shared" si="156"/>
        <v>1</v>
      </c>
      <c r="W533" s="58">
        <f t="shared" si="157"/>
        <v>1</v>
      </c>
      <c r="X533" s="58">
        <f t="shared" si="148"/>
        <v>0</v>
      </c>
      <c r="Y533" s="58">
        <f t="shared" si="151"/>
        <v>30</v>
      </c>
      <c r="Z533" s="6">
        <f t="shared" si="152"/>
        <v>0</v>
      </c>
      <c r="AA533" s="68">
        <f t="shared" si="153"/>
        <v>2.25</v>
      </c>
      <c r="AB533" s="7" t="s">
        <v>865</v>
      </c>
      <c r="AC533" s="6" t="str">
        <f t="shared" si="154"/>
        <v>M</v>
      </c>
      <c r="AE533" s="69" t="str">
        <f t="shared" si="159"/>
        <v>30</v>
      </c>
    </row>
    <row r="534" spans="1:31" ht="18.95" customHeight="1" x14ac:dyDescent="0.25">
      <c r="A534" s="106">
        <v>464</v>
      </c>
      <c r="B534" s="107" t="s">
        <v>866</v>
      </c>
      <c r="C534" s="108"/>
      <c r="D534" s="108"/>
      <c r="E534" s="108"/>
      <c r="F534" s="107" t="s">
        <v>867</v>
      </c>
      <c r="G534" s="109"/>
      <c r="H534" s="81">
        <v>3</v>
      </c>
      <c r="I534" s="81">
        <v>9</v>
      </c>
      <c r="J534" s="147">
        <v>0</v>
      </c>
      <c r="K534" s="81"/>
      <c r="L534" s="81">
        <v>60</v>
      </c>
      <c r="M534" s="81"/>
      <c r="N534" s="81" t="str">
        <f t="shared" si="158"/>
        <v>06</v>
      </c>
      <c r="O534" s="110" t="s">
        <v>90</v>
      </c>
      <c r="P534" s="6" t="str">
        <f t="shared" si="146"/>
        <v>10</v>
      </c>
      <c r="Q534" s="6" t="str">
        <f t="shared" si="145"/>
        <v>n</v>
      </c>
      <c r="R534" s="6" t="str">
        <f t="shared" si="147"/>
        <v/>
      </c>
      <c r="S534" s="6" t="str">
        <f t="shared" si="149"/>
        <v>M</v>
      </c>
      <c r="T534" s="58">
        <f t="shared" si="150"/>
        <v>30</v>
      </c>
      <c r="U534" s="58">
        <f t="shared" si="155"/>
        <v>1</v>
      </c>
      <c r="V534" s="58">
        <f t="shared" si="156"/>
        <v>1</v>
      </c>
      <c r="W534" s="58">
        <f t="shared" si="157"/>
        <v>1</v>
      </c>
      <c r="X534" s="58">
        <f t="shared" si="148"/>
        <v>0</v>
      </c>
      <c r="Y534" s="58">
        <f t="shared" si="151"/>
        <v>60</v>
      </c>
      <c r="Z534" s="6">
        <f t="shared" si="152"/>
        <v>0</v>
      </c>
      <c r="AA534" s="68">
        <f t="shared" si="153"/>
        <v>2.25</v>
      </c>
      <c r="AB534" s="7" t="s">
        <v>215</v>
      </c>
      <c r="AC534" s="6" t="str">
        <f t="shared" si="154"/>
        <v>M</v>
      </c>
      <c r="AE534" s="69" t="str">
        <f t="shared" si="159"/>
        <v>30</v>
      </c>
    </row>
    <row r="535" spans="1:31" ht="18.95" customHeight="1" x14ac:dyDescent="0.25">
      <c r="A535" s="106">
        <v>465</v>
      </c>
      <c r="B535" s="107" t="s">
        <v>868</v>
      </c>
      <c r="C535" s="108"/>
      <c r="D535" s="108"/>
      <c r="E535" s="108"/>
      <c r="F535" s="107" t="s">
        <v>869</v>
      </c>
      <c r="G535" s="109"/>
      <c r="H535" s="81">
        <v>3</v>
      </c>
      <c r="I535" s="81">
        <v>9</v>
      </c>
      <c r="J535" s="147">
        <v>0</v>
      </c>
      <c r="K535" s="81"/>
      <c r="L535" s="81">
        <v>60</v>
      </c>
      <c r="M535" s="81"/>
      <c r="N535" s="81" t="str">
        <f t="shared" si="158"/>
        <v>06</v>
      </c>
      <c r="O535" s="110" t="s">
        <v>90</v>
      </c>
      <c r="P535" s="6" t="str">
        <f t="shared" si="146"/>
        <v>10</v>
      </c>
      <c r="Q535" s="6" t="str">
        <f t="shared" si="145"/>
        <v>n</v>
      </c>
      <c r="R535" s="6" t="str">
        <f t="shared" si="147"/>
        <v/>
      </c>
      <c r="S535" s="6" t="str">
        <f t="shared" si="149"/>
        <v>M</v>
      </c>
      <c r="T535" s="58">
        <f t="shared" si="150"/>
        <v>30</v>
      </c>
      <c r="U535" s="58">
        <f t="shared" si="155"/>
        <v>1</v>
      </c>
      <c r="V535" s="58">
        <f t="shared" si="156"/>
        <v>1</v>
      </c>
      <c r="W535" s="58">
        <f t="shared" si="157"/>
        <v>1</v>
      </c>
      <c r="X535" s="58">
        <f t="shared" si="148"/>
        <v>0</v>
      </c>
      <c r="Y535" s="58">
        <f t="shared" si="151"/>
        <v>60</v>
      </c>
      <c r="Z535" s="6">
        <f t="shared" si="152"/>
        <v>0</v>
      </c>
      <c r="AA535" s="68">
        <f t="shared" si="153"/>
        <v>2.25</v>
      </c>
      <c r="AB535" s="7" t="s">
        <v>399</v>
      </c>
      <c r="AC535" s="6" t="str">
        <f t="shared" si="154"/>
        <v>M</v>
      </c>
      <c r="AE535" s="69" t="str">
        <f t="shared" si="159"/>
        <v>30</v>
      </c>
    </row>
    <row r="536" spans="1:31" ht="18.95" customHeight="1" x14ac:dyDescent="0.25">
      <c r="A536" s="106">
        <v>466</v>
      </c>
      <c r="B536" s="107" t="s">
        <v>870</v>
      </c>
      <c r="C536" s="108"/>
      <c r="D536" s="108"/>
      <c r="E536" s="108"/>
      <c r="F536" s="107" t="s">
        <v>871</v>
      </c>
      <c r="G536" s="109"/>
      <c r="H536" s="81">
        <v>3</v>
      </c>
      <c r="I536" s="81">
        <v>9</v>
      </c>
      <c r="J536" s="147">
        <v>0</v>
      </c>
      <c r="K536" s="81"/>
      <c r="L536" s="81">
        <v>60</v>
      </c>
      <c r="M536" s="81"/>
      <c r="N536" s="81" t="str">
        <f t="shared" si="158"/>
        <v>06</v>
      </c>
      <c r="O536" s="110" t="s">
        <v>90</v>
      </c>
      <c r="P536" s="6" t="str">
        <f t="shared" si="146"/>
        <v>10</v>
      </c>
      <c r="Q536" s="6" t="str">
        <f t="shared" si="145"/>
        <v>n</v>
      </c>
      <c r="R536" s="6" t="str">
        <f t="shared" si="147"/>
        <v/>
      </c>
      <c r="S536" s="6" t="str">
        <f t="shared" si="149"/>
        <v>M</v>
      </c>
      <c r="T536" s="58">
        <f t="shared" si="150"/>
        <v>30</v>
      </c>
      <c r="U536" s="58">
        <f t="shared" si="155"/>
        <v>1</v>
      </c>
      <c r="V536" s="58">
        <f t="shared" si="156"/>
        <v>1</v>
      </c>
      <c r="W536" s="58">
        <f t="shared" si="157"/>
        <v>1</v>
      </c>
      <c r="X536" s="58">
        <f t="shared" si="148"/>
        <v>0</v>
      </c>
      <c r="Y536" s="58">
        <f t="shared" si="151"/>
        <v>60</v>
      </c>
      <c r="Z536" s="6">
        <f t="shared" si="152"/>
        <v>0</v>
      </c>
      <c r="AA536" s="68">
        <f t="shared" si="153"/>
        <v>2.25</v>
      </c>
      <c r="AB536" s="7" t="s">
        <v>872</v>
      </c>
      <c r="AC536" s="6" t="str">
        <f t="shared" si="154"/>
        <v>M</v>
      </c>
      <c r="AE536" s="69" t="str">
        <f t="shared" si="159"/>
        <v>30</v>
      </c>
    </row>
    <row r="537" spans="1:31" ht="18.95" customHeight="1" x14ac:dyDescent="0.25">
      <c r="A537" s="106">
        <v>467</v>
      </c>
      <c r="B537" s="107" t="s">
        <v>873</v>
      </c>
      <c r="C537" s="108"/>
      <c r="D537" s="108"/>
      <c r="E537" s="108"/>
      <c r="F537" s="107" t="s">
        <v>874</v>
      </c>
      <c r="G537" s="109"/>
      <c r="H537" s="81">
        <v>3</v>
      </c>
      <c r="I537" s="81">
        <v>9</v>
      </c>
      <c r="J537" s="147">
        <v>0</v>
      </c>
      <c r="K537" s="81"/>
      <c r="L537" s="81">
        <v>180</v>
      </c>
      <c r="M537" s="81"/>
      <c r="N537" s="81" t="str">
        <f t="shared" si="158"/>
        <v>06</v>
      </c>
      <c r="O537" s="110" t="s">
        <v>90</v>
      </c>
      <c r="P537" s="6" t="str">
        <f t="shared" si="146"/>
        <v>10</v>
      </c>
      <c r="Q537" s="6" t="str">
        <f t="shared" si="145"/>
        <v>n</v>
      </c>
      <c r="R537" s="6" t="str">
        <f t="shared" si="147"/>
        <v/>
      </c>
      <c r="S537" s="6" t="str">
        <f t="shared" si="149"/>
        <v>M</v>
      </c>
      <c r="T537" s="58">
        <f t="shared" si="150"/>
        <v>30</v>
      </c>
      <c r="U537" s="58">
        <f t="shared" si="155"/>
        <v>1</v>
      </c>
      <c r="V537" s="58">
        <f t="shared" si="156"/>
        <v>1</v>
      </c>
      <c r="W537" s="58">
        <f t="shared" si="157"/>
        <v>1</v>
      </c>
      <c r="X537" s="58">
        <f t="shared" si="148"/>
        <v>0</v>
      </c>
      <c r="Y537" s="58">
        <f t="shared" si="151"/>
        <v>180</v>
      </c>
      <c r="Z537" s="6">
        <f t="shared" si="152"/>
        <v>0</v>
      </c>
      <c r="AA537" s="68">
        <f t="shared" si="153"/>
        <v>2.25</v>
      </c>
      <c r="AB537" s="7" t="s">
        <v>875</v>
      </c>
      <c r="AC537" s="6" t="str">
        <f t="shared" si="154"/>
        <v>M</v>
      </c>
      <c r="AE537" s="69" t="str">
        <f t="shared" si="159"/>
        <v>30</v>
      </c>
    </row>
    <row r="538" spans="1:31" ht="18.95" customHeight="1" x14ac:dyDescent="0.25">
      <c r="A538" s="106">
        <v>468</v>
      </c>
      <c r="B538" s="107" t="s">
        <v>876</v>
      </c>
      <c r="C538" s="108"/>
      <c r="D538" s="108"/>
      <c r="E538" s="108"/>
      <c r="F538" s="107" t="s">
        <v>877</v>
      </c>
      <c r="G538" s="109"/>
      <c r="H538" s="81">
        <v>3</v>
      </c>
      <c r="I538" s="81">
        <v>9</v>
      </c>
      <c r="J538" s="147">
        <v>0</v>
      </c>
      <c r="K538" s="81"/>
      <c r="L538" s="81">
        <v>60</v>
      </c>
      <c r="M538" s="81"/>
      <c r="N538" s="81" t="str">
        <f t="shared" si="158"/>
        <v>06</v>
      </c>
      <c r="O538" s="110" t="s">
        <v>90</v>
      </c>
      <c r="P538" s="6" t="str">
        <f t="shared" si="146"/>
        <v>10</v>
      </c>
      <c r="Q538" s="6" t="str">
        <f t="shared" ref="Q538:Q552" si="160">IF(LEN(B538)=9,"tc",IF(LEN(B538)=7,"n",""))</f>
        <v>n</v>
      </c>
      <c r="R538" s="6" t="str">
        <f t="shared" si="147"/>
        <v/>
      </c>
      <c r="S538" s="6" t="str">
        <f t="shared" si="149"/>
        <v>M</v>
      </c>
      <c r="T538" s="58">
        <f t="shared" si="150"/>
        <v>30</v>
      </c>
      <c r="U538" s="58">
        <f t="shared" si="155"/>
        <v>1</v>
      </c>
      <c r="V538" s="58">
        <f t="shared" si="156"/>
        <v>1</v>
      </c>
      <c r="W538" s="58">
        <f t="shared" si="157"/>
        <v>1</v>
      </c>
      <c r="X538" s="58">
        <f t="shared" si="148"/>
        <v>0</v>
      </c>
      <c r="Y538" s="58">
        <f t="shared" si="151"/>
        <v>60</v>
      </c>
      <c r="Z538" s="6">
        <f t="shared" si="152"/>
        <v>0</v>
      </c>
      <c r="AA538" s="68">
        <f t="shared" si="153"/>
        <v>2.25</v>
      </c>
      <c r="AB538" s="7" t="s">
        <v>422</v>
      </c>
      <c r="AC538" s="6" t="str">
        <f t="shared" si="154"/>
        <v>M</v>
      </c>
      <c r="AE538" s="69" t="str">
        <f t="shared" si="159"/>
        <v>30</v>
      </c>
    </row>
    <row r="539" spans="1:31" ht="18.95" customHeight="1" x14ac:dyDescent="0.25">
      <c r="A539" s="106">
        <v>469</v>
      </c>
      <c r="B539" s="107" t="s">
        <v>878</v>
      </c>
      <c r="C539" s="108"/>
      <c r="D539" s="108"/>
      <c r="E539" s="108"/>
      <c r="F539" s="107" t="s">
        <v>879</v>
      </c>
      <c r="G539" s="109"/>
      <c r="H539" s="81">
        <v>3</v>
      </c>
      <c r="I539" s="81">
        <v>9</v>
      </c>
      <c r="J539" s="147">
        <v>0</v>
      </c>
      <c r="K539" s="81"/>
      <c r="L539" s="81">
        <v>60</v>
      </c>
      <c r="M539" s="81"/>
      <c r="N539" s="81" t="str">
        <f t="shared" si="158"/>
        <v>06</v>
      </c>
      <c r="O539" s="110" t="s">
        <v>90</v>
      </c>
      <c r="P539" s="6" t="str">
        <f t="shared" si="146"/>
        <v>10</v>
      </c>
      <c r="Q539" s="6" t="str">
        <f t="shared" si="160"/>
        <v>n</v>
      </c>
      <c r="R539" s="6" t="str">
        <f t="shared" si="147"/>
        <v/>
      </c>
      <c r="S539" s="6" t="str">
        <f t="shared" si="149"/>
        <v>M</v>
      </c>
      <c r="T539" s="58">
        <f t="shared" si="150"/>
        <v>30</v>
      </c>
      <c r="U539" s="58">
        <f t="shared" si="155"/>
        <v>1</v>
      </c>
      <c r="V539" s="58">
        <f t="shared" si="156"/>
        <v>1</v>
      </c>
      <c r="W539" s="58">
        <f t="shared" si="157"/>
        <v>1</v>
      </c>
      <c r="X539" s="58">
        <f t="shared" si="148"/>
        <v>0</v>
      </c>
      <c r="Y539" s="58">
        <f t="shared" si="151"/>
        <v>60</v>
      </c>
      <c r="Z539" s="6">
        <f t="shared" si="152"/>
        <v>0</v>
      </c>
      <c r="AA539" s="68">
        <f t="shared" si="153"/>
        <v>2.25</v>
      </c>
      <c r="AB539" s="7" t="s">
        <v>880</v>
      </c>
      <c r="AC539" s="6" t="str">
        <f t="shared" si="154"/>
        <v>M</v>
      </c>
      <c r="AE539" s="69" t="str">
        <f t="shared" si="159"/>
        <v>30</v>
      </c>
    </row>
    <row r="540" spans="1:31" ht="18.95" customHeight="1" x14ac:dyDescent="0.25">
      <c r="A540" s="106">
        <v>470</v>
      </c>
      <c r="B540" s="107" t="s">
        <v>881</v>
      </c>
      <c r="C540" s="108"/>
      <c r="D540" s="108"/>
      <c r="E540" s="108"/>
      <c r="F540" s="107" t="s">
        <v>882</v>
      </c>
      <c r="G540" s="109"/>
      <c r="H540" s="81">
        <v>6</v>
      </c>
      <c r="I540" s="81">
        <v>14</v>
      </c>
      <c r="J540" s="147">
        <v>0</v>
      </c>
      <c r="K540" s="81"/>
      <c r="L540" s="81">
        <v>135</v>
      </c>
      <c r="M540" s="81"/>
      <c r="N540" s="81" t="str">
        <f t="shared" si="158"/>
        <v>08</v>
      </c>
      <c r="O540" s="110" t="s">
        <v>90</v>
      </c>
      <c r="P540" s="6" t="str">
        <f t="shared" si="146"/>
        <v>10</v>
      </c>
      <c r="Q540" s="6" t="str">
        <f t="shared" si="160"/>
        <v>n</v>
      </c>
      <c r="R540" s="6" t="str">
        <f t="shared" si="147"/>
        <v/>
      </c>
      <c r="S540" s="6" t="str">
        <f t="shared" si="149"/>
        <v>M</v>
      </c>
      <c r="T540" s="58">
        <f t="shared" si="150"/>
        <v>30</v>
      </c>
      <c r="U540" s="58">
        <f t="shared" si="155"/>
        <v>1</v>
      </c>
      <c r="V540" s="58">
        <f t="shared" si="156"/>
        <v>1</v>
      </c>
      <c r="W540" s="58">
        <f t="shared" si="157"/>
        <v>1</v>
      </c>
      <c r="X540" s="58">
        <f t="shared" si="148"/>
        <v>0</v>
      </c>
      <c r="Y540" s="58">
        <f t="shared" si="151"/>
        <v>135</v>
      </c>
      <c r="Z540" s="6">
        <f t="shared" si="152"/>
        <v>0</v>
      </c>
      <c r="AA540" s="68">
        <f t="shared" si="153"/>
        <v>3.5</v>
      </c>
      <c r="AB540" s="7" t="s">
        <v>883</v>
      </c>
      <c r="AC540" s="6" t="str">
        <f t="shared" si="154"/>
        <v>M</v>
      </c>
      <c r="AE540" s="69" t="str">
        <f t="shared" si="159"/>
        <v>30</v>
      </c>
    </row>
    <row r="541" spans="1:31" ht="18.95" customHeight="1" x14ac:dyDescent="0.25">
      <c r="A541" s="106">
        <v>471</v>
      </c>
      <c r="B541" s="107" t="s">
        <v>884</v>
      </c>
      <c r="C541" s="108"/>
      <c r="D541" s="108"/>
      <c r="E541" s="108"/>
      <c r="F541" s="107" t="s">
        <v>885</v>
      </c>
      <c r="G541" s="109"/>
      <c r="H541" s="81">
        <v>5</v>
      </c>
      <c r="I541" s="81">
        <v>14</v>
      </c>
      <c r="J541" s="147">
        <v>0</v>
      </c>
      <c r="K541" s="81"/>
      <c r="L541" s="81">
        <v>120</v>
      </c>
      <c r="M541" s="81"/>
      <c r="N541" s="81" t="str">
        <f t="shared" si="158"/>
        <v>08</v>
      </c>
      <c r="O541" s="110" t="s">
        <v>90</v>
      </c>
      <c r="P541" s="6" t="str">
        <f t="shared" si="146"/>
        <v>10</v>
      </c>
      <c r="Q541" s="6" t="str">
        <f t="shared" si="160"/>
        <v>n</v>
      </c>
      <c r="R541" s="6" t="str">
        <f t="shared" si="147"/>
        <v/>
      </c>
      <c r="S541" s="6" t="str">
        <f t="shared" si="149"/>
        <v>M</v>
      </c>
      <c r="T541" s="58">
        <f t="shared" si="150"/>
        <v>30</v>
      </c>
      <c r="U541" s="58">
        <f t="shared" si="155"/>
        <v>1</v>
      </c>
      <c r="V541" s="58">
        <f t="shared" si="156"/>
        <v>1</v>
      </c>
      <c r="W541" s="58">
        <f t="shared" si="157"/>
        <v>1</v>
      </c>
      <c r="X541" s="58">
        <f t="shared" si="148"/>
        <v>0</v>
      </c>
      <c r="Y541" s="58">
        <f t="shared" si="151"/>
        <v>120</v>
      </c>
      <c r="Z541" s="6">
        <f t="shared" si="152"/>
        <v>0</v>
      </c>
      <c r="AA541" s="68">
        <f t="shared" si="153"/>
        <v>3.5</v>
      </c>
      <c r="AB541" s="7" t="s">
        <v>886</v>
      </c>
      <c r="AC541" s="6" t="str">
        <f t="shared" si="154"/>
        <v>M</v>
      </c>
      <c r="AE541" s="69" t="str">
        <f t="shared" si="159"/>
        <v>30</v>
      </c>
    </row>
    <row r="542" spans="1:31" ht="18.95" customHeight="1" x14ac:dyDescent="0.25">
      <c r="A542" s="106">
        <v>472</v>
      </c>
      <c r="B542" s="107" t="s">
        <v>887</v>
      </c>
      <c r="C542" s="108"/>
      <c r="D542" s="108"/>
      <c r="E542" s="108"/>
      <c r="F542" s="107" t="s">
        <v>888</v>
      </c>
      <c r="G542" s="109"/>
      <c r="H542" s="81">
        <v>5</v>
      </c>
      <c r="I542" s="81">
        <v>14</v>
      </c>
      <c r="J542" s="147">
        <v>0</v>
      </c>
      <c r="K542" s="81"/>
      <c r="L542" s="81">
        <v>120</v>
      </c>
      <c r="M542" s="81"/>
      <c r="N542" s="81" t="str">
        <f t="shared" si="158"/>
        <v>08</v>
      </c>
      <c r="O542" s="110" t="s">
        <v>90</v>
      </c>
      <c r="P542" s="6" t="str">
        <f t="shared" si="146"/>
        <v>10</v>
      </c>
      <c r="Q542" s="6" t="str">
        <f t="shared" si="160"/>
        <v>n</v>
      </c>
      <c r="R542" s="6" t="str">
        <f t="shared" si="147"/>
        <v/>
      </c>
      <c r="S542" s="6" t="str">
        <f t="shared" si="149"/>
        <v>M</v>
      </c>
      <c r="T542" s="58">
        <f t="shared" si="150"/>
        <v>30</v>
      </c>
      <c r="U542" s="58">
        <f t="shared" si="155"/>
        <v>1</v>
      </c>
      <c r="V542" s="58">
        <f t="shared" si="156"/>
        <v>1</v>
      </c>
      <c r="W542" s="58">
        <f t="shared" si="157"/>
        <v>1</v>
      </c>
      <c r="X542" s="58">
        <f t="shared" si="148"/>
        <v>0</v>
      </c>
      <c r="Y542" s="58">
        <f t="shared" si="151"/>
        <v>120</v>
      </c>
      <c r="Z542" s="6">
        <f t="shared" si="152"/>
        <v>0</v>
      </c>
      <c r="AA542" s="68">
        <f t="shared" si="153"/>
        <v>3.5</v>
      </c>
      <c r="AB542" s="7" t="s">
        <v>889</v>
      </c>
      <c r="AC542" s="6" t="str">
        <f t="shared" si="154"/>
        <v>M</v>
      </c>
      <c r="AE542" s="69" t="str">
        <f t="shared" si="159"/>
        <v>30</v>
      </c>
    </row>
    <row r="543" spans="1:31" ht="18.95" customHeight="1" x14ac:dyDescent="0.25">
      <c r="A543" s="106">
        <v>473</v>
      </c>
      <c r="B543" s="107" t="s">
        <v>831</v>
      </c>
      <c r="C543" s="108"/>
      <c r="D543" s="108"/>
      <c r="E543" s="108"/>
      <c r="F543" s="107" t="s">
        <v>890</v>
      </c>
      <c r="G543" s="109"/>
      <c r="H543" s="81">
        <v>6</v>
      </c>
      <c r="I543" s="81">
        <v>14</v>
      </c>
      <c r="J543" s="147">
        <v>0</v>
      </c>
      <c r="K543" s="81"/>
      <c r="L543" s="81">
        <v>60</v>
      </c>
      <c r="M543" s="81"/>
      <c r="N543" s="81" t="str">
        <f t="shared" si="158"/>
        <v>08</v>
      </c>
      <c r="O543" s="110" t="s">
        <v>90</v>
      </c>
      <c r="P543" s="6" t="str">
        <f t="shared" si="146"/>
        <v>10</v>
      </c>
      <c r="Q543" s="6" t="str">
        <f t="shared" si="160"/>
        <v>n</v>
      </c>
      <c r="R543" s="6" t="str">
        <f t="shared" si="147"/>
        <v/>
      </c>
      <c r="S543" s="6" t="str">
        <f t="shared" si="149"/>
        <v>M</v>
      </c>
      <c r="T543" s="58">
        <f t="shared" si="150"/>
        <v>30</v>
      </c>
      <c r="U543" s="58">
        <f t="shared" si="155"/>
        <v>1</v>
      </c>
      <c r="V543" s="58">
        <f t="shared" si="156"/>
        <v>1</v>
      </c>
      <c r="W543" s="58">
        <f t="shared" si="157"/>
        <v>1</v>
      </c>
      <c r="X543" s="58">
        <f t="shared" si="148"/>
        <v>0</v>
      </c>
      <c r="Y543" s="58">
        <f t="shared" si="151"/>
        <v>60</v>
      </c>
      <c r="Z543" s="6">
        <f t="shared" si="152"/>
        <v>0</v>
      </c>
      <c r="AA543" s="68">
        <f t="shared" si="153"/>
        <v>3.5</v>
      </c>
      <c r="AB543" s="7" t="s">
        <v>891</v>
      </c>
      <c r="AC543" s="6" t="str">
        <f t="shared" si="154"/>
        <v>M</v>
      </c>
      <c r="AE543" s="69" t="str">
        <f t="shared" si="159"/>
        <v>30</v>
      </c>
    </row>
    <row r="544" spans="1:31" ht="18.95" customHeight="1" x14ac:dyDescent="0.25">
      <c r="A544" s="106">
        <v>474</v>
      </c>
      <c r="B544" s="107" t="s">
        <v>892</v>
      </c>
      <c r="C544" s="108"/>
      <c r="D544" s="108"/>
      <c r="E544" s="108"/>
      <c r="F544" s="107" t="s">
        <v>893</v>
      </c>
      <c r="G544" s="109"/>
      <c r="H544" s="81">
        <v>2</v>
      </c>
      <c r="I544" s="81">
        <v>14</v>
      </c>
      <c r="J544" s="147">
        <v>0</v>
      </c>
      <c r="K544" s="81"/>
      <c r="L544" s="81">
        <v>45</v>
      </c>
      <c r="M544" s="81"/>
      <c r="N544" s="81" t="str">
        <f t="shared" si="158"/>
        <v>08</v>
      </c>
      <c r="O544" s="110" t="s">
        <v>90</v>
      </c>
      <c r="P544" s="6" t="str">
        <f t="shared" si="146"/>
        <v>10</v>
      </c>
      <c r="Q544" s="6" t="str">
        <f t="shared" si="160"/>
        <v>n</v>
      </c>
      <c r="R544" s="6" t="str">
        <f t="shared" si="147"/>
        <v/>
      </c>
      <c r="S544" s="6" t="str">
        <f t="shared" si="149"/>
        <v>M</v>
      </c>
      <c r="T544" s="58">
        <f t="shared" si="150"/>
        <v>30</v>
      </c>
      <c r="U544" s="58">
        <f t="shared" si="155"/>
        <v>1</v>
      </c>
      <c r="V544" s="58">
        <f t="shared" si="156"/>
        <v>1</v>
      </c>
      <c r="W544" s="58">
        <f t="shared" si="157"/>
        <v>1</v>
      </c>
      <c r="X544" s="58">
        <f t="shared" si="148"/>
        <v>0</v>
      </c>
      <c r="Y544" s="58">
        <f t="shared" si="151"/>
        <v>45</v>
      </c>
      <c r="Z544" s="6">
        <f t="shared" si="152"/>
        <v>0</v>
      </c>
      <c r="AA544" s="68">
        <f t="shared" si="153"/>
        <v>3.5</v>
      </c>
      <c r="AB544" s="7" t="s">
        <v>894</v>
      </c>
      <c r="AC544" s="6" t="str">
        <f t="shared" si="154"/>
        <v>M</v>
      </c>
      <c r="AE544" s="69" t="str">
        <f t="shared" si="159"/>
        <v>30</v>
      </c>
    </row>
    <row r="545" spans="1:31" ht="18.95" customHeight="1" x14ac:dyDescent="0.25">
      <c r="A545" s="106">
        <v>475</v>
      </c>
      <c r="B545" s="107" t="s">
        <v>895</v>
      </c>
      <c r="C545" s="108"/>
      <c r="D545" s="108"/>
      <c r="E545" s="108"/>
      <c r="F545" s="107" t="s">
        <v>896</v>
      </c>
      <c r="G545" s="109"/>
      <c r="H545" s="81">
        <v>2</v>
      </c>
      <c r="I545" s="81">
        <v>14</v>
      </c>
      <c r="J545" s="147">
        <v>0</v>
      </c>
      <c r="K545" s="81"/>
      <c r="L545" s="81">
        <v>120</v>
      </c>
      <c r="M545" s="81"/>
      <c r="N545" s="81" t="str">
        <f t="shared" si="158"/>
        <v>08</v>
      </c>
      <c r="O545" s="110" t="s">
        <v>90</v>
      </c>
      <c r="P545" s="6" t="str">
        <f t="shared" si="146"/>
        <v>10</v>
      </c>
      <c r="Q545" s="6" t="str">
        <f t="shared" si="160"/>
        <v>n</v>
      </c>
      <c r="R545" s="6" t="str">
        <f t="shared" si="147"/>
        <v/>
      </c>
      <c r="S545" s="6" t="str">
        <f t="shared" si="149"/>
        <v>M</v>
      </c>
      <c r="T545" s="58">
        <f t="shared" si="150"/>
        <v>30</v>
      </c>
      <c r="U545" s="58">
        <f t="shared" si="155"/>
        <v>1</v>
      </c>
      <c r="V545" s="58">
        <f t="shared" si="156"/>
        <v>1</v>
      </c>
      <c r="W545" s="58">
        <f t="shared" si="157"/>
        <v>1</v>
      </c>
      <c r="X545" s="58">
        <f t="shared" si="148"/>
        <v>0</v>
      </c>
      <c r="Y545" s="58">
        <f t="shared" si="151"/>
        <v>120</v>
      </c>
      <c r="Z545" s="6">
        <f t="shared" si="152"/>
        <v>0</v>
      </c>
      <c r="AA545" s="68">
        <f t="shared" si="153"/>
        <v>3.5</v>
      </c>
      <c r="AB545" s="7" t="s">
        <v>804</v>
      </c>
      <c r="AC545" s="6" t="str">
        <f t="shared" si="154"/>
        <v>M</v>
      </c>
      <c r="AE545" s="69" t="str">
        <f t="shared" si="159"/>
        <v>30</v>
      </c>
    </row>
    <row r="546" spans="1:31" ht="18.95" customHeight="1" thickBot="1" x14ac:dyDescent="0.3">
      <c r="A546" s="106">
        <v>476</v>
      </c>
      <c r="B546" s="94" t="s">
        <v>897</v>
      </c>
      <c r="C546" s="95"/>
      <c r="D546" s="95"/>
      <c r="E546" s="95"/>
      <c r="F546" s="94" t="s">
        <v>898</v>
      </c>
      <c r="G546" s="96"/>
      <c r="H546" s="97">
        <v>2</v>
      </c>
      <c r="I546" s="97">
        <v>14</v>
      </c>
      <c r="J546" s="149">
        <v>0</v>
      </c>
      <c r="K546" s="97"/>
      <c r="L546" s="97">
        <v>30</v>
      </c>
      <c r="M546" s="97"/>
      <c r="N546" s="97" t="str">
        <f t="shared" si="158"/>
        <v>08</v>
      </c>
      <c r="O546" s="98" t="s">
        <v>90</v>
      </c>
      <c r="P546" s="6" t="str">
        <f t="shared" si="146"/>
        <v>10</v>
      </c>
      <c r="Q546" s="6" t="str">
        <f t="shared" si="160"/>
        <v>n</v>
      </c>
      <c r="R546" s="6" t="str">
        <f t="shared" si="147"/>
        <v/>
      </c>
      <c r="S546" s="6" t="str">
        <f t="shared" si="149"/>
        <v>M</v>
      </c>
      <c r="T546" s="58">
        <f t="shared" si="150"/>
        <v>30</v>
      </c>
      <c r="U546" s="58">
        <f t="shared" si="155"/>
        <v>1</v>
      </c>
      <c r="V546" s="58">
        <f t="shared" si="156"/>
        <v>1</v>
      </c>
      <c r="W546" s="58">
        <f t="shared" si="157"/>
        <v>1</v>
      </c>
      <c r="X546" s="58">
        <f t="shared" si="148"/>
        <v>0</v>
      </c>
      <c r="Y546" s="58">
        <f t="shared" si="151"/>
        <v>30</v>
      </c>
      <c r="Z546" s="6">
        <f t="shared" si="152"/>
        <v>0</v>
      </c>
      <c r="AA546" s="68">
        <f t="shared" si="153"/>
        <v>3.5</v>
      </c>
      <c r="AB546" s="7" t="s">
        <v>865</v>
      </c>
      <c r="AC546" s="6" t="str">
        <f t="shared" si="154"/>
        <v>M</v>
      </c>
      <c r="AE546" s="69" t="str">
        <f t="shared" si="159"/>
        <v>30</v>
      </c>
    </row>
    <row r="547" spans="1:31" ht="12" customHeight="1" x14ac:dyDescent="0.25">
      <c r="A547" s="99"/>
      <c r="B547" s="100"/>
      <c r="C547" s="100"/>
      <c r="D547" s="100"/>
      <c r="E547" s="100"/>
      <c r="F547" s="100"/>
      <c r="G547" s="152"/>
      <c r="H547" s="99"/>
      <c r="I547" s="99"/>
      <c r="J547" s="99"/>
      <c r="K547" s="99"/>
      <c r="L547" s="99"/>
      <c r="M547" s="99"/>
      <c r="N547" s="99"/>
      <c r="O547" s="151"/>
      <c r="P547" s="153"/>
      <c r="Q547" s="153"/>
      <c r="R547" s="153"/>
      <c r="S547" s="153"/>
    </row>
    <row r="548" spans="1:31" ht="20.100000000000001" customHeight="1" x14ac:dyDescent="0.25">
      <c r="A548" s="154" t="s">
        <v>899</v>
      </c>
    </row>
    <row r="549" spans="1:31" ht="20.100000000000001" customHeight="1" x14ac:dyDescent="0.25">
      <c r="A549" s="155" t="s">
        <v>900</v>
      </c>
    </row>
    <row r="550" spans="1:31" ht="20.100000000000001" customHeight="1" x14ac:dyDescent="0.25">
      <c r="A550" s="155" t="s">
        <v>901</v>
      </c>
    </row>
    <row r="551" spans="1:31" ht="18" customHeight="1" x14ac:dyDescent="0.25">
      <c r="H551" s="156" t="s">
        <v>902</v>
      </c>
      <c r="I551" s="156"/>
      <c r="J551" s="156"/>
      <c r="K551" s="156"/>
      <c r="L551" s="156"/>
      <c r="M551" s="156"/>
      <c r="N551" s="156"/>
    </row>
    <row r="552" spans="1:31" ht="18" customHeight="1" x14ac:dyDescent="0.25">
      <c r="H552" s="156" t="s">
        <v>903</v>
      </c>
      <c r="I552" s="156"/>
      <c r="J552" s="156"/>
      <c r="K552" s="156"/>
      <c r="L552" s="156"/>
      <c r="M552" s="156"/>
      <c r="N552" s="156"/>
    </row>
    <row r="553" spans="1:31" ht="14.25" customHeight="1" x14ac:dyDescent="0.25">
      <c r="H553" s="157"/>
      <c r="I553" s="158"/>
      <c r="J553" s="159"/>
      <c r="K553" s="157"/>
      <c r="L553" s="157"/>
      <c r="M553" s="157"/>
      <c r="N553" s="157"/>
    </row>
    <row r="554" spans="1:31" ht="14.25" customHeight="1" x14ac:dyDescent="0.25">
      <c r="H554" s="157"/>
      <c r="I554" s="158"/>
      <c r="J554" s="159"/>
      <c r="K554" s="157"/>
      <c r="L554" s="157"/>
      <c r="M554" s="157"/>
      <c r="N554" s="157"/>
    </row>
    <row r="555" spans="1:31" ht="14.25" customHeight="1" x14ac:dyDescent="0.25">
      <c r="H555" s="157"/>
      <c r="I555" s="158"/>
      <c r="J555" s="160"/>
      <c r="K555" s="157"/>
      <c r="L555" s="157"/>
      <c r="M555" s="157"/>
      <c r="N555" s="158"/>
    </row>
    <row r="556" spans="1:31" ht="14.25" customHeight="1" x14ac:dyDescent="0.25">
      <c r="H556" s="157"/>
      <c r="I556" s="158"/>
      <c r="J556" s="160"/>
      <c r="K556" s="157"/>
      <c r="L556" s="157"/>
      <c r="M556" s="157"/>
      <c r="N556" s="158"/>
    </row>
    <row r="557" spans="1:31" ht="14.25" customHeight="1" x14ac:dyDescent="0.25">
      <c r="H557" s="157"/>
      <c r="I557" s="158"/>
      <c r="J557" s="159"/>
      <c r="K557" s="157"/>
      <c r="L557" s="157"/>
      <c r="M557" s="157"/>
      <c r="N557" s="158"/>
    </row>
    <row r="558" spans="1:31" ht="14.25" customHeight="1" x14ac:dyDescent="0.25">
      <c r="H558" s="157"/>
      <c r="I558" s="158"/>
      <c r="J558" s="159"/>
      <c r="K558" s="157"/>
      <c r="L558" s="157"/>
      <c r="M558" s="157"/>
      <c r="N558" s="158"/>
    </row>
    <row r="559" spans="1:31" ht="20.100000000000001" customHeight="1" x14ac:dyDescent="0.25">
      <c r="H559" s="156" t="s">
        <v>904</v>
      </c>
      <c r="I559" s="156"/>
      <c r="J559" s="156"/>
      <c r="K559" s="156"/>
      <c r="L559" s="156"/>
      <c r="M559" s="156"/>
      <c r="N559" s="156"/>
    </row>
    <row r="560" spans="1:31" ht="20.100000000000001" customHeight="1" x14ac:dyDescent="0.25"/>
    <row r="561" spans="1:17" ht="20.100000000000001" customHeight="1" x14ac:dyDescent="0.25"/>
    <row r="562" spans="1:17" ht="20.100000000000001" customHeight="1" x14ac:dyDescent="0.25">
      <c r="A562" s="161" t="s">
        <v>905</v>
      </c>
      <c r="B562" s="162"/>
      <c r="C562" s="163"/>
      <c r="D562" s="163"/>
      <c r="E562" s="163"/>
      <c r="F562" s="164"/>
      <c r="G562" s="164"/>
      <c r="H562" s="164"/>
      <c r="I562" s="163"/>
      <c r="J562" s="165"/>
      <c r="K562" s="165"/>
      <c r="L562" s="165"/>
      <c r="M562" s="165"/>
      <c r="N562" s="166"/>
      <c r="O562" s="166"/>
      <c r="P562" s="167"/>
      <c r="Q562" s="167"/>
    </row>
    <row r="563" spans="1:17" ht="20.100000000000001" customHeight="1" x14ac:dyDescent="0.25">
      <c r="A563" s="168" t="s">
        <v>906</v>
      </c>
      <c r="B563" s="169"/>
      <c r="C563" s="169"/>
      <c r="D563" s="169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  <c r="Q563" s="169"/>
    </row>
    <row r="564" spans="1:17" ht="20.100000000000001" customHeight="1" x14ac:dyDescent="0.25">
      <c r="A564" s="170" t="s">
        <v>907</v>
      </c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</row>
    <row r="565" spans="1:17" ht="20.100000000000001" customHeight="1" x14ac:dyDescent="0.25">
      <c r="A565" s="170" t="s">
        <v>908</v>
      </c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</row>
    <row r="566" spans="1:17" ht="20.100000000000001" customHeight="1" x14ac:dyDescent="0.25">
      <c r="A566" s="172" t="s">
        <v>909</v>
      </c>
    </row>
    <row r="567" spans="1:17" ht="20.100000000000001" customHeight="1" x14ac:dyDescent="0.25">
      <c r="A567" s="172" t="s">
        <v>910</v>
      </c>
    </row>
    <row r="568" spans="1:17" ht="20.100000000000001" customHeight="1" x14ac:dyDescent="0.25">
      <c r="A568" s="172" t="s">
        <v>911</v>
      </c>
    </row>
    <row r="569" spans="1:17" ht="20.100000000000001" customHeight="1" x14ac:dyDescent="0.25">
      <c r="A569" s="172" t="s">
        <v>912</v>
      </c>
    </row>
    <row r="570" spans="1:17" ht="20.100000000000001" customHeight="1" x14ac:dyDescent="0.25">
      <c r="A570" s="172" t="s">
        <v>913</v>
      </c>
    </row>
    <row r="571" spans="1:17" ht="20.100000000000001" customHeight="1" x14ac:dyDescent="0.25">
      <c r="A571" s="172" t="s">
        <v>914</v>
      </c>
    </row>
    <row r="572" spans="1:17" ht="20.100000000000001" customHeight="1" x14ac:dyDescent="0.25">
      <c r="A572" s="172" t="s">
        <v>915</v>
      </c>
      <c r="F572" s="6" t="s">
        <v>916</v>
      </c>
    </row>
    <row r="573" spans="1:17" ht="20.100000000000001" customHeight="1" x14ac:dyDescent="0.25">
      <c r="A573" s="172" t="s">
        <v>917</v>
      </c>
    </row>
    <row r="574" spans="1:17" ht="20.100000000000001" customHeight="1" x14ac:dyDescent="0.25"/>
    <row r="575" spans="1:17" ht="20.100000000000001" customHeight="1" x14ac:dyDescent="0.25"/>
    <row r="576" spans="1:17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15.95" customHeight="1" x14ac:dyDescent="0.25"/>
    <row r="586" ht="42.75" customHeight="1" x14ac:dyDescent="0.25"/>
    <row r="587" ht="8.1" customHeight="1" x14ac:dyDescent="0.25"/>
    <row r="588" ht="24.75" customHeight="1" x14ac:dyDescent="0.25"/>
    <row r="589" ht="8.1" customHeight="1" x14ac:dyDescent="0.25"/>
    <row r="590" ht="18.95" customHeight="1" x14ac:dyDescent="0.25"/>
    <row r="591" ht="57.95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</sheetData>
  <mergeCells count="162">
    <mergeCell ref="H559:N559"/>
    <mergeCell ref="A563:Q563"/>
    <mergeCell ref="K529:L529"/>
    <mergeCell ref="M529:M530"/>
    <mergeCell ref="N529:N530"/>
    <mergeCell ref="O529:O530"/>
    <mergeCell ref="H551:N551"/>
    <mergeCell ref="H552:N552"/>
    <mergeCell ref="O466:O467"/>
    <mergeCell ref="A529:A530"/>
    <mergeCell ref="B529:B530"/>
    <mergeCell ref="C529:C530"/>
    <mergeCell ref="D529:D530"/>
    <mergeCell ref="E529:E530"/>
    <mergeCell ref="F529:F530"/>
    <mergeCell ref="G529:G530"/>
    <mergeCell ref="H529:H530"/>
    <mergeCell ref="I529:J529"/>
    <mergeCell ref="G466:G467"/>
    <mergeCell ref="H466:H467"/>
    <mergeCell ref="I466:J466"/>
    <mergeCell ref="K466:L466"/>
    <mergeCell ref="M466:M467"/>
    <mergeCell ref="N466:N467"/>
    <mergeCell ref="K445:L445"/>
    <mergeCell ref="M445:M446"/>
    <mergeCell ref="N445:N446"/>
    <mergeCell ref="O445:O446"/>
    <mergeCell ref="A466:A467"/>
    <mergeCell ref="B466:B467"/>
    <mergeCell ref="C466:C467"/>
    <mergeCell ref="D466:D467"/>
    <mergeCell ref="E466:E467"/>
    <mergeCell ref="F466:F467"/>
    <mergeCell ref="O390:O391"/>
    <mergeCell ref="A445:A446"/>
    <mergeCell ref="B445:B446"/>
    <mergeCell ref="C445:C446"/>
    <mergeCell ref="D445:D446"/>
    <mergeCell ref="E445:E446"/>
    <mergeCell ref="F445:F446"/>
    <mergeCell ref="G445:G446"/>
    <mergeCell ref="H445:H446"/>
    <mergeCell ref="I445:J445"/>
    <mergeCell ref="G390:G391"/>
    <mergeCell ref="H390:H391"/>
    <mergeCell ref="I390:J390"/>
    <mergeCell ref="K390:L390"/>
    <mergeCell ref="M390:M391"/>
    <mergeCell ref="N390:N391"/>
    <mergeCell ref="K331:L331"/>
    <mergeCell ref="M331:M332"/>
    <mergeCell ref="N331:N332"/>
    <mergeCell ref="O331:O332"/>
    <mergeCell ref="A390:A391"/>
    <mergeCell ref="B390:B391"/>
    <mergeCell ref="C390:C391"/>
    <mergeCell ref="D390:D391"/>
    <mergeCell ref="E390:E391"/>
    <mergeCell ref="F390:F391"/>
    <mergeCell ref="O308:O309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J331"/>
    <mergeCell ref="G308:G309"/>
    <mergeCell ref="H308:H309"/>
    <mergeCell ref="I308:J308"/>
    <mergeCell ref="K308:L308"/>
    <mergeCell ref="M308:M309"/>
    <mergeCell ref="N308:N309"/>
    <mergeCell ref="K241:L241"/>
    <mergeCell ref="M241:M242"/>
    <mergeCell ref="N241:N242"/>
    <mergeCell ref="O241:O242"/>
    <mergeCell ref="A308:A309"/>
    <mergeCell ref="B308:B309"/>
    <mergeCell ref="C308:C309"/>
    <mergeCell ref="D308:D309"/>
    <mergeCell ref="E308:E309"/>
    <mergeCell ref="F308:F309"/>
    <mergeCell ref="O178:O179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J241"/>
    <mergeCell ref="G178:G179"/>
    <mergeCell ref="H178:H179"/>
    <mergeCell ref="I178:J178"/>
    <mergeCell ref="K178:L178"/>
    <mergeCell ref="M178:M179"/>
    <mergeCell ref="N178:N179"/>
    <mergeCell ref="K83:L83"/>
    <mergeCell ref="M83:M84"/>
    <mergeCell ref="N83:N84"/>
    <mergeCell ref="O83:O84"/>
    <mergeCell ref="A178:A179"/>
    <mergeCell ref="B178:B179"/>
    <mergeCell ref="C178:C179"/>
    <mergeCell ref="D178:D179"/>
    <mergeCell ref="E178:E179"/>
    <mergeCell ref="F178:F179"/>
    <mergeCell ref="O24:O25"/>
    <mergeCell ref="A83:A84"/>
    <mergeCell ref="B83:B84"/>
    <mergeCell ref="C83:C84"/>
    <mergeCell ref="D83:D84"/>
    <mergeCell ref="E83:E84"/>
    <mergeCell ref="F83:F84"/>
    <mergeCell ref="G83:G84"/>
    <mergeCell ref="H83:H84"/>
    <mergeCell ref="I83:J83"/>
    <mergeCell ref="G24:G25"/>
    <mergeCell ref="H24:H25"/>
    <mergeCell ref="I24:J24"/>
    <mergeCell ref="K24:L24"/>
    <mergeCell ref="M24:M25"/>
    <mergeCell ref="N24:N25"/>
    <mergeCell ref="A24:A25"/>
    <mergeCell ref="B24:B25"/>
    <mergeCell ref="C24:C25"/>
    <mergeCell ref="D24:D25"/>
    <mergeCell ref="E24:E25"/>
    <mergeCell ref="F24:F25"/>
    <mergeCell ref="K10:L10"/>
    <mergeCell ref="M10:M11"/>
    <mergeCell ref="N10:N11"/>
    <mergeCell ref="O10:O11"/>
    <mergeCell ref="AO12:AP12"/>
    <mergeCell ref="A22:O22"/>
    <mergeCell ref="A8:O8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CE1:CF1"/>
    <mergeCell ref="A2:F2"/>
    <mergeCell ref="CB2:CC2"/>
    <mergeCell ref="A4:O4"/>
    <mergeCell ref="A5:O5"/>
    <mergeCell ref="A6:O6"/>
    <mergeCell ref="A1:F1"/>
    <mergeCell ref="AF1:AG1"/>
    <mergeCell ref="BA1:BB1"/>
    <mergeCell ref="BD1:BE1"/>
    <mergeCell ref="BP1:BQ1"/>
    <mergeCell ref="BS1:BT1"/>
  </mergeCells>
  <conditionalFormatting sqref="J531">
    <cfRule type="cellIs" dxfId="45" priority="45" stopIfTrue="1" operator="equal">
      <formula>0</formula>
    </cfRule>
    <cfRule type="expression" dxfId="44" priority="46" stopIfTrue="1">
      <formula>0</formula>
    </cfRule>
  </conditionalFormatting>
  <conditionalFormatting sqref="J85:L174 K23 K27:K79 K12:K21">
    <cfRule type="cellIs" dxfId="43" priority="44" stopIfTrue="1" operator="equal">
      <formula>0</formula>
    </cfRule>
  </conditionalFormatting>
  <conditionalFormatting sqref="J23:L23 J27:L79 J12:L21">
    <cfRule type="cellIs" dxfId="42" priority="43" stopIfTrue="1" operator="equal">
      <formula>0</formula>
    </cfRule>
  </conditionalFormatting>
  <conditionalFormatting sqref="J447:L462">
    <cfRule type="cellIs" dxfId="41" priority="42" stopIfTrue="1" operator="equal">
      <formula>0</formula>
    </cfRule>
  </conditionalFormatting>
  <conditionalFormatting sqref="J392:L441">
    <cfRule type="cellIs" dxfId="40" priority="41" stopIfTrue="1" operator="equal">
      <formula>0</formula>
    </cfRule>
  </conditionalFormatting>
  <conditionalFormatting sqref="J333:L386">
    <cfRule type="cellIs" dxfId="39" priority="40" stopIfTrue="1" operator="equal">
      <formula>0</formula>
    </cfRule>
  </conditionalFormatting>
  <conditionalFormatting sqref="J310:L327">
    <cfRule type="cellIs" dxfId="38" priority="39" stopIfTrue="1" operator="equal">
      <formula>0</formula>
    </cfRule>
  </conditionalFormatting>
  <conditionalFormatting sqref="J243:L304">
    <cfRule type="cellIs" dxfId="37" priority="38" stopIfTrue="1" operator="equal">
      <formula>0</formula>
    </cfRule>
  </conditionalFormatting>
  <conditionalFormatting sqref="J180:L237">
    <cfRule type="cellIs" dxfId="36" priority="37" stopIfTrue="1" operator="equal">
      <formula>0</formula>
    </cfRule>
  </conditionalFormatting>
  <conditionalFormatting sqref="M23 M27:M1048576 M2:M21">
    <cfRule type="cellIs" dxfId="35" priority="36" stopIfTrue="1" operator="equal">
      <formula>0</formula>
    </cfRule>
  </conditionalFormatting>
  <conditionalFormatting sqref="L2:L21 L23 L27:L1048576">
    <cfRule type="cellIs" dxfId="34" priority="35" stopIfTrue="1" operator="equal">
      <formula>0</formula>
    </cfRule>
  </conditionalFormatting>
  <conditionalFormatting sqref="J2:J21 J23 J27:J1048576">
    <cfRule type="cellIs" dxfId="33" priority="34" stopIfTrue="1" operator="equal">
      <formula>0</formula>
    </cfRule>
  </conditionalFormatting>
  <conditionalFormatting sqref="L9">
    <cfRule type="cellIs" dxfId="32" priority="33" stopIfTrue="1" operator="equal">
      <formula>0</formula>
    </cfRule>
  </conditionalFormatting>
  <conditionalFormatting sqref="K9">
    <cfRule type="cellIs" dxfId="31" priority="32" stopIfTrue="1" operator="equal">
      <formula>0</formula>
    </cfRule>
  </conditionalFormatting>
  <conditionalFormatting sqref="I9">
    <cfRule type="cellIs" dxfId="30" priority="31" stopIfTrue="1" operator="equal">
      <formula>0</formula>
    </cfRule>
  </conditionalFormatting>
  <conditionalFormatting sqref="L9">
    <cfRule type="cellIs" dxfId="29" priority="30" stopIfTrue="1" operator="equal">
      <formula>0</formula>
    </cfRule>
  </conditionalFormatting>
  <conditionalFormatting sqref="K9">
    <cfRule type="cellIs" dxfId="28" priority="29" stopIfTrue="1" operator="equal">
      <formula>0</formula>
    </cfRule>
  </conditionalFormatting>
  <conditionalFormatting sqref="I9">
    <cfRule type="cellIs" dxfId="27" priority="28" stopIfTrue="1" operator="equal">
      <formula>0</formula>
    </cfRule>
  </conditionalFormatting>
  <conditionalFormatting sqref="K9">
    <cfRule type="cellIs" dxfId="26" priority="27" stopIfTrue="1" operator="equal">
      <formula>0</formula>
    </cfRule>
  </conditionalFormatting>
  <conditionalFormatting sqref="J9">
    <cfRule type="cellIs" dxfId="25" priority="26" stopIfTrue="1" operator="equal">
      <formula>0</formula>
    </cfRule>
  </conditionalFormatting>
  <conditionalFormatting sqref="H9">
    <cfRule type="cellIs" dxfId="24" priority="25" stopIfTrue="1" operator="equal">
      <formula>0</formula>
    </cfRule>
  </conditionalFormatting>
  <conditionalFormatting sqref="M22">
    <cfRule type="cellIs" dxfId="23" priority="24" stopIfTrue="1" operator="equal">
      <formula>0</formula>
    </cfRule>
  </conditionalFormatting>
  <conditionalFormatting sqref="L22">
    <cfRule type="cellIs" dxfId="22" priority="23" stopIfTrue="1" operator="equal">
      <formula>0</formula>
    </cfRule>
  </conditionalFormatting>
  <conditionalFormatting sqref="J22">
    <cfRule type="cellIs" dxfId="21" priority="22" stopIfTrue="1" operator="equal">
      <formula>0</formula>
    </cfRule>
  </conditionalFormatting>
  <conditionalFormatting sqref="M24:M25">
    <cfRule type="cellIs" dxfId="20" priority="21" stopIfTrue="1" operator="equal">
      <formula>0</formula>
    </cfRule>
  </conditionalFormatting>
  <conditionalFormatting sqref="L24:L25">
    <cfRule type="cellIs" dxfId="19" priority="20" stopIfTrue="1" operator="equal">
      <formula>0</formula>
    </cfRule>
  </conditionalFormatting>
  <conditionalFormatting sqref="J24:J25">
    <cfRule type="cellIs" dxfId="18" priority="19" stopIfTrue="1" operator="equal">
      <formula>0</formula>
    </cfRule>
  </conditionalFormatting>
  <conditionalFormatting sqref="K26">
    <cfRule type="cellIs" dxfId="17" priority="18" stopIfTrue="1" operator="equal">
      <formula>0</formula>
    </cfRule>
  </conditionalFormatting>
  <conditionalFormatting sqref="J26:L26">
    <cfRule type="cellIs" dxfId="16" priority="17" stopIfTrue="1" operator="equal">
      <formula>0</formula>
    </cfRule>
  </conditionalFormatting>
  <conditionalFormatting sqref="M26">
    <cfRule type="cellIs" dxfId="15" priority="16" stopIfTrue="1" operator="equal">
      <formula>0</formula>
    </cfRule>
  </conditionalFormatting>
  <conditionalFormatting sqref="L26">
    <cfRule type="cellIs" dxfId="14" priority="15" stopIfTrue="1" operator="equal">
      <formula>0</formula>
    </cfRule>
  </conditionalFormatting>
  <conditionalFormatting sqref="J26">
    <cfRule type="cellIs" dxfId="13" priority="14" stopIfTrue="1" operator="equal">
      <formula>0</formula>
    </cfRule>
  </conditionalFormatting>
  <conditionalFormatting sqref="O1:O1048576">
    <cfRule type="containsText" dxfId="12" priority="13" operator="containsText" text="TS">
      <formula>NOT(ISERROR(SEARCH("TS",O1)))</formula>
    </cfRule>
  </conditionalFormatting>
  <conditionalFormatting sqref="C531">
    <cfRule type="cellIs" dxfId="11" priority="12" operator="greaterThan">
      <formula>0</formula>
    </cfRule>
  </conditionalFormatting>
  <conditionalFormatting sqref="C531:E546">
    <cfRule type="cellIs" dxfId="10" priority="11" operator="greaterThan">
      <formula>0</formula>
    </cfRule>
  </conditionalFormatting>
  <conditionalFormatting sqref="C468:E525">
    <cfRule type="cellIs" dxfId="9" priority="10" operator="greaterThan">
      <formula>0</formula>
    </cfRule>
  </conditionalFormatting>
  <conditionalFormatting sqref="C447:E462">
    <cfRule type="cellIs" dxfId="8" priority="9" operator="greaterThan">
      <formula>0</formula>
    </cfRule>
  </conditionalFormatting>
  <conditionalFormatting sqref="C392:E441">
    <cfRule type="cellIs" dxfId="7" priority="8" operator="greaterThan">
      <formula>0</formula>
    </cfRule>
  </conditionalFormatting>
  <conditionalFormatting sqref="C333:E386">
    <cfRule type="cellIs" dxfId="6" priority="7" operator="greaterThan">
      <formula>0</formula>
    </cfRule>
  </conditionalFormatting>
  <conditionalFormatting sqref="C310:E327">
    <cfRule type="cellIs" dxfId="5" priority="6" operator="greaterThan">
      <formula>0</formula>
    </cfRule>
  </conditionalFormatting>
  <conditionalFormatting sqref="C243:E304">
    <cfRule type="cellIs" dxfId="4" priority="5" operator="greaterThan">
      <formula>0</formula>
    </cfRule>
  </conditionalFormatting>
  <conditionalFormatting sqref="C180:E237">
    <cfRule type="cellIs" dxfId="3" priority="4" operator="greaterThan">
      <formula>0</formula>
    </cfRule>
  </conditionalFormatting>
  <conditionalFormatting sqref="C85:E174">
    <cfRule type="cellIs" dxfId="2" priority="3" operator="greaterThan">
      <formula>0</formula>
    </cfRule>
  </conditionalFormatting>
  <conditionalFormatting sqref="C26:E79">
    <cfRule type="cellIs" dxfId="1" priority="2" operator="greaterThan">
      <formula>0</formula>
    </cfRule>
  </conditionalFormatting>
  <conditionalFormatting sqref="C12:E20">
    <cfRule type="cellIs" dxfId="0" priority="1" operator="greaterThan">
      <formula>0</formula>
    </cfRule>
  </conditionalFormatting>
  <pageMargins left="0.19685039370078741" right="0.19685039370078741" top="0.35433070866141736" bottom="0.39370078740157483" header="0.31496062992125984" footer="0.23622047244094491"/>
  <pageSetup paperSize="9" orientation="portrait" verticalDpi="144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Báo giờ kỳ 1</vt:lpstr>
      <vt:lpstr>'Báo giờ kỳ 1'!Print_Area</vt:lpstr>
      <vt:lpstr>'Báo giờ kỳ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hoangha</dc:creator>
  <cp:lastModifiedBy>hoangha</cp:lastModifiedBy>
  <dcterms:created xsi:type="dcterms:W3CDTF">2017-06-07T01:52:47Z</dcterms:created>
  <dcterms:modified xsi:type="dcterms:W3CDTF">2017-06-07T01:53:00Z</dcterms:modified>
</cp:coreProperties>
</file>